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10980" activeTab="0"/>
  </bookViews>
  <sheets>
    <sheet name="СВОД" sheetId="1" r:id="rId1"/>
    <sheet name="Анцирский" sheetId="2" r:id="rId2"/>
    <sheet name="Лист1" sheetId="3" r:id="rId3"/>
    <sheet name="Лист2" sheetId="4" r:id="rId4"/>
  </sheets>
  <definedNames>
    <definedName name="_xlnm.Print_Titles" localSheetId="0">'СВОД'!$3:$7</definedName>
    <definedName name="_xlnm.Print_Area" localSheetId="1">'Анцирский'!$A$1:$BA$52</definedName>
    <definedName name="_xlnm.Print_Area" localSheetId="0">'СВОД'!$A$1:$BB$16</definedName>
  </definedNames>
  <calcPr fullCalcOnLoad="1"/>
</workbook>
</file>

<file path=xl/sharedStrings.xml><?xml version="1.0" encoding="utf-8"?>
<sst xmlns="http://schemas.openxmlformats.org/spreadsheetml/2006/main" count="245" uniqueCount="120">
  <si>
    <t>Наименование населенных пунктов, входящих в сельсовет</t>
  </si>
  <si>
    <t>Миграция</t>
  </si>
  <si>
    <t>мужчины</t>
  </si>
  <si>
    <t>женщины</t>
  </si>
  <si>
    <t>всего</t>
  </si>
  <si>
    <t>16-17 лет</t>
  </si>
  <si>
    <t>Население в возрасте от 0 до 18 лет</t>
  </si>
  <si>
    <t>муж</t>
  </si>
  <si>
    <t>жен</t>
  </si>
  <si>
    <t>Для служебного пользования</t>
  </si>
  <si>
    <t>от 0 до 1 года</t>
  </si>
  <si>
    <t>Итого:</t>
  </si>
  <si>
    <t>в т.ч. работающие</t>
  </si>
  <si>
    <t>Пенсионеры</t>
  </si>
  <si>
    <t>60 лет и старше</t>
  </si>
  <si>
    <t>в т.ч. Мужчин</t>
  </si>
  <si>
    <t>ПРИМЕЧАНИЕ:</t>
  </si>
  <si>
    <t>в т.ч. не занятые трудовой деятельностью и учебой</t>
  </si>
  <si>
    <t>Исполнитель: ФИО, № телефона.                                                                      Дата составления документа</t>
  </si>
  <si>
    <t>Всего</t>
  </si>
  <si>
    <t>пров. Ст. 7</t>
  </si>
  <si>
    <t xml:space="preserve"> </t>
  </si>
  <si>
    <t>Проверка правильности предоставленных данных в таблице:</t>
  </si>
  <si>
    <t>всего работающих</t>
  </si>
  <si>
    <t>муж от15л.</t>
  </si>
  <si>
    <t>жен от 15л.</t>
  </si>
  <si>
    <t>Информация для расчета экономически активного населения.</t>
  </si>
  <si>
    <t>Пр. ИТОГО</t>
  </si>
  <si>
    <t>Амонашенский с/с</t>
  </si>
  <si>
    <t>3-5 лет</t>
  </si>
  <si>
    <t>Население в возрасте старше трудоспособного</t>
  </si>
  <si>
    <t>Экономически активное население (ЭАН) 15-72 лет</t>
  </si>
  <si>
    <t>Население в трудоспособном возрасте</t>
  </si>
  <si>
    <t>1-1,6 лет</t>
  </si>
  <si>
    <t>1,6-3 лет</t>
  </si>
  <si>
    <t>гр.10+12</t>
  </si>
  <si>
    <t>гр.9+11</t>
  </si>
  <si>
    <t>Студенты очники училищ, техникумов, институтов и др. обучающихся с отрывом от пр-ва (с 16 лет и выше)</t>
  </si>
  <si>
    <t>14-15 лет</t>
  </si>
  <si>
    <t>5-6 лет</t>
  </si>
  <si>
    <t>6-7лет</t>
  </si>
  <si>
    <t>7-14 лет</t>
  </si>
  <si>
    <t>17-18 лет</t>
  </si>
  <si>
    <t>16 - 60 лет</t>
  </si>
  <si>
    <t>15-16 лет</t>
  </si>
  <si>
    <t>Население в возрасте моложе трудоспособного возраста</t>
  </si>
  <si>
    <t>по стажу (военные, МВД, север, и др.)</t>
  </si>
  <si>
    <r>
      <t>Инвалиды</t>
    </r>
    <r>
      <rPr>
        <sz val="10"/>
        <rFont val="Times New Roman"/>
        <family val="1"/>
      </rPr>
      <t xml:space="preserve"> I и II групп       (возраст          с 15-72л.)</t>
    </r>
  </si>
  <si>
    <t>Дома с печным отоплением</t>
  </si>
  <si>
    <t>ед.</t>
  </si>
  <si>
    <t>в том числе индивидуальных предпринимателей</t>
  </si>
  <si>
    <t>12/1.</t>
  </si>
  <si>
    <r>
      <t xml:space="preserve">1) </t>
    </r>
    <r>
      <rPr>
        <b/>
        <sz val="12"/>
        <rFont val="Arial"/>
        <family val="2"/>
      </rPr>
      <t>обратить внимание на двойные графы</t>
    </r>
    <r>
      <rPr>
        <sz val="12"/>
        <rFont val="Arial"/>
        <family val="2"/>
      </rPr>
      <t>, где спрашивается "Всего" и "В том числе" - показатель графы "В том числе" не должен превышать показателя графы "Всего";</t>
    </r>
  </si>
  <si>
    <r>
      <t xml:space="preserve">2) </t>
    </r>
    <r>
      <rPr>
        <b/>
        <sz val="12"/>
        <rFont val="Arial"/>
        <family val="2"/>
      </rPr>
      <t>"Экономически активное население" (графы с 9 по 12)</t>
    </r>
    <r>
      <rPr>
        <sz val="12"/>
        <rFont val="Arial"/>
        <family val="2"/>
      </rPr>
      <t xml:space="preserve"> - работающие граждане и граждане, состоящие на учете по безработице в Центре занятости населения (учет обеих категориий граждан в возрасте </t>
    </r>
    <r>
      <rPr>
        <b/>
        <sz val="12"/>
        <rFont val="Arial"/>
        <family val="2"/>
      </rPr>
      <t>с 15 полных лет и до 72 полных лет включительно</t>
    </r>
    <r>
      <rPr>
        <sz val="12"/>
        <rFont val="Arial"/>
        <family val="2"/>
      </rPr>
      <t xml:space="preserve">). В </t>
    </r>
    <r>
      <rPr>
        <b/>
        <sz val="12"/>
        <rFont val="Arial"/>
        <family val="2"/>
      </rPr>
      <t>графах 10 и 12</t>
    </r>
    <r>
      <rPr>
        <sz val="12"/>
        <rFont val="Arial"/>
        <family val="2"/>
      </rPr>
      <t xml:space="preserve"> - учет работающего населения, с включением лиц, занятых в домашнем хозяйстве производством продукции (услуг) для дальнейшей реализации;</t>
    </r>
  </si>
  <si>
    <r>
      <t xml:space="preserve">3) учет </t>
    </r>
    <r>
      <rPr>
        <b/>
        <sz val="12"/>
        <rFont val="Arial"/>
        <family val="2"/>
      </rPr>
      <t>"полных лет"</t>
    </r>
    <r>
      <rPr>
        <sz val="12"/>
        <rFont val="Arial"/>
        <family val="2"/>
      </rPr>
      <t xml:space="preserve"> - например, 20 полных лет - наступает с момента исполнения 20 лет и заканчивается перед исполнением 21 года;</t>
    </r>
  </si>
  <si>
    <r>
      <t xml:space="preserve">4) в численности населения в возрасте от 0 до 18 лет. Выделили </t>
    </r>
    <r>
      <rPr>
        <b/>
        <sz val="12"/>
        <rFont val="Arial"/>
        <family val="2"/>
      </rPr>
      <t xml:space="preserve">население в возрасте моложе трудоспособного (0-16) </t>
    </r>
    <r>
      <rPr>
        <sz val="12"/>
        <rFont val="Arial"/>
        <family val="2"/>
      </rPr>
      <t>по годам: 0-1; 1-1,6; 1,6-3; 3-5; 5-6; 6-7; 7-14; 14-15; 15-16 лет</t>
    </r>
  </si>
  <si>
    <r>
      <t xml:space="preserve">5) население в возрасте </t>
    </r>
    <r>
      <rPr>
        <b/>
        <sz val="12"/>
        <rFont val="Arial"/>
        <family val="2"/>
      </rPr>
      <t>"от 0 до 1 года" - графы 20 и 21</t>
    </r>
    <r>
      <rPr>
        <sz val="12"/>
        <rFont val="Arial"/>
        <family val="2"/>
      </rPr>
      <t xml:space="preserve"> - учет месячных детей до исполнения 1 года;</t>
    </r>
  </si>
  <si>
    <r>
      <t xml:space="preserve">6) население </t>
    </r>
    <r>
      <rPr>
        <b/>
        <sz val="12"/>
        <rFont val="Arial"/>
        <family val="2"/>
      </rPr>
      <t>"1 - 1,6 лет" - графы 22 и 23</t>
    </r>
    <r>
      <rPr>
        <sz val="12"/>
        <rFont val="Arial"/>
        <family val="2"/>
      </rPr>
      <t xml:space="preserve"> - учет детей, которым исполнился полный 1 год и до исполнения 1,6 полных лет;</t>
    </r>
  </si>
  <si>
    <r>
      <t xml:space="preserve">7) население </t>
    </r>
    <r>
      <rPr>
        <b/>
        <sz val="12"/>
        <rFont val="Arial"/>
        <family val="2"/>
      </rPr>
      <t>"1,6 - 3 лет" - графы 24 и 25</t>
    </r>
    <r>
      <rPr>
        <sz val="12"/>
        <rFont val="Arial"/>
        <family val="2"/>
      </rPr>
      <t xml:space="preserve"> - учет детей, которым исполнилось полных 1,6 года и до исполнения 3 полных лет;</t>
    </r>
  </si>
  <si>
    <r>
      <t xml:space="preserve">8) население </t>
    </r>
    <r>
      <rPr>
        <b/>
        <sz val="12"/>
        <rFont val="Arial"/>
        <family val="2"/>
      </rPr>
      <t>"3 - 5 лет" - графы 26 и 27</t>
    </r>
    <r>
      <rPr>
        <sz val="12"/>
        <rFont val="Arial"/>
        <family val="2"/>
      </rPr>
      <t xml:space="preserve"> - учет детей, которым исполнилось полных 3 года и до исполнения 5 полных лет;</t>
    </r>
  </si>
  <si>
    <r>
      <t xml:space="preserve">9) население </t>
    </r>
    <r>
      <rPr>
        <b/>
        <sz val="12"/>
        <rFont val="Arial"/>
        <family val="2"/>
      </rPr>
      <t>"5 - 6 лет" - графы 28 и 29</t>
    </r>
    <r>
      <rPr>
        <sz val="12"/>
        <rFont val="Arial"/>
        <family val="2"/>
      </rPr>
      <t xml:space="preserve"> - учет детей, которым исполнилось полных 5 лет и до исполнения 6 полных лет;</t>
    </r>
  </si>
  <si>
    <r>
      <t xml:space="preserve">10) население </t>
    </r>
    <r>
      <rPr>
        <b/>
        <sz val="12"/>
        <rFont val="Arial"/>
        <family val="2"/>
      </rPr>
      <t>"6-7 лет" - графы 30 и 31</t>
    </r>
    <r>
      <rPr>
        <sz val="12"/>
        <rFont val="Arial"/>
        <family val="2"/>
      </rPr>
      <t xml:space="preserve"> - учет детей, которым исполнилось полных 6 лет и до исполнения 7 полных лет;</t>
    </r>
  </si>
  <si>
    <r>
      <t>11) население</t>
    </r>
    <r>
      <rPr>
        <b/>
        <sz val="12"/>
        <rFont val="Arial"/>
        <family val="2"/>
      </rPr>
      <t xml:space="preserve"> "7 - 14 лет" - графы 32 и 33</t>
    </r>
    <r>
      <rPr>
        <sz val="12"/>
        <rFont val="Arial"/>
        <family val="2"/>
      </rPr>
      <t xml:space="preserve"> - учет детей, которым исполнилось полных 7 лет и до исполнения 14 полных лет;</t>
    </r>
  </si>
  <si>
    <r>
      <t xml:space="preserve">12) население </t>
    </r>
    <r>
      <rPr>
        <b/>
        <sz val="12"/>
        <rFont val="Arial"/>
        <family val="2"/>
      </rPr>
      <t>"14-15 лет" - графы 34 и 35</t>
    </r>
    <r>
      <rPr>
        <sz val="12"/>
        <rFont val="Arial"/>
        <family val="2"/>
      </rPr>
      <t xml:space="preserve"> - учет детей, которым исполнилось полных 14 лет и до исполнения полных 15 лет;</t>
    </r>
  </si>
  <si>
    <r>
      <t xml:space="preserve">13) население </t>
    </r>
    <r>
      <rPr>
        <b/>
        <sz val="12"/>
        <rFont val="Arial"/>
        <family val="2"/>
      </rPr>
      <t>"15 - 16 лет" - графы 36 и 37</t>
    </r>
    <r>
      <rPr>
        <sz val="12"/>
        <rFont val="Arial"/>
        <family val="2"/>
      </rPr>
      <t xml:space="preserve"> - учет детей, которым исполнилось полных 15 лет и до исполнения 16 полных лет;</t>
    </r>
  </si>
  <si>
    <r>
      <t xml:space="preserve">14) население </t>
    </r>
    <r>
      <rPr>
        <b/>
        <sz val="12"/>
        <rFont val="Arial"/>
        <family val="2"/>
      </rPr>
      <t>"16-17 лет" - графы 38 и 39</t>
    </r>
    <r>
      <rPr>
        <sz val="12"/>
        <rFont val="Arial"/>
        <family val="2"/>
      </rPr>
      <t xml:space="preserve"> - учет детей, которым исполнилось полных 16 лет и до исполнения полных 17 лет;</t>
    </r>
  </si>
  <si>
    <r>
      <t xml:space="preserve">15) население </t>
    </r>
    <r>
      <rPr>
        <b/>
        <sz val="12"/>
        <rFont val="Arial"/>
        <family val="2"/>
      </rPr>
      <t>"17-18 лет" - графы 40 и 41</t>
    </r>
    <r>
      <rPr>
        <sz val="12"/>
        <rFont val="Arial"/>
        <family val="2"/>
      </rPr>
      <t xml:space="preserve"> - учет детей, которым исполнилось полных 17 лет и до исполнения полных 18 лет;</t>
    </r>
  </si>
  <si>
    <r>
      <t xml:space="preserve">17) </t>
    </r>
    <r>
      <rPr>
        <b/>
        <sz val="12"/>
        <rFont val="Arial"/>
        <family val="2"/>
      </rPr>
      <t>"Население в трудоспособном возрасте" - графа 44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 xml:space="preserve">в т.ч. количество граждан трудоспособного возраста, которые не работают, не состоят на учете по безработице в Центре занятости населения, не учатся </t>
    </r>
    <r>
      <rPr>
        <sz val="12"/>
        <rFont val="Arial"/>
        <family val="2"/>
      </rPr>
      <t>(в школе, ПТУ, ВУЗах), не являются инвалидами нерабочих групп и льготными пенсионерами). К данной категории относятся граждане, зарегистрированные на территории, но в настоящее время находятся на срочной службе в Армии РФ, в местах отбывания наказания. А также не желающие работать по каким-либо причинам и не работающие граждане, не стоящие в центре занятости, по причине владения земельным паем.</t>
    </r>
  </si>
  <si>
    <r>
      <t xml:space="preserve">19) </t>
    </r>
    <r>
      <rPr>
        <b/>
        <sz val="12"/>
        <rFont val="Arial"/>
        <family val="2"/>
      </rPr>
      <t>"Население в возрасте старше трудоспособного" - графа 47 - "в том числе работающие"</t>
    </r>
    <r>
      <rPr>
        <sz val="12"/>
        <rFont val="Arial"/>
        <family val="2"/>
      </rPr>
      <t xml:space="preserve"> - учет граждан, из данной категории населения, которые продолжают заниматься трудовой деятельностью;</t>
    </r>
  </si>
  <si>
    <r>
      <t xml:space="preserve">20) </t>
    </r>
    <r>
      <rPr>
        <b/>
        <sz val="12"/>
        <rFont val="Arial"/>
        <family val="2"/>
      </rPr>
      <t xml:space="preserve">"Пенсионеры" - "по возрасту" - графы 14 и 15 </t>
    </r>
    <r>
      <rPr>
        <sz val="12"/>
        <rFont val="Arial"/>
        <family val="2"/>
      </rPr>
      <t>- учет граждан, вышедших на пенсию с наступлением общеустановленного пенсионного возраста (</t>
    </r>
    <r>
      <rPr>
        <b/>
        <sz val="12"/>
        <rFont val="Arial"/>
        <family val="2"/>
      </rPr>
      <t>гр. 14</t>
    </r>
    <r>
      <rPr>
        <sz val="12"/>
        <rFont val="Arial"/>
        <family val="2"/>
      </rPr>
      <t>), из них продолжают работать (</t>
    </r>
    <r>
      <rPr>
        <b/>
        <sz val="12"/>
        <rFont val="Arial"/>
        <family val="2"/>
      </rPr>
      <t>гр. 15</t>
    </r>
    <r>
      <rPr>
        <sz val="12"/>
        <rFont val="Arial"/>
        <family val="2"/>
      </rPr>
      <t>);</t>
    </r>
  </si>
  <si>
    <r>
      <t xml:space="preserve">21) </t>
    </r>
    <r>
      <rPr>
        <b/>
        <sz val="12"/>
        <rFont val="Arial"/>
        <family val="2"/>
      </rPr>
      <t xml:space="preserve">"Пенсионеры" - "по стажу" - графы 16 и 17 </t>
    </r>
    <r>
      <rPr>
        <sz val="12"/>
        <rFont val="Arial"/>
        <family val="2"/>
      </rPr>
      <t>- учет граждан, вышедших на пенсию на льготных условиях, до наступления общеустановленного пенсионного возраста (</t>
    </r>
    <r>
      <rPr>
        <b/>
        <sz val="12"/>
        <rFont val="Arial"/>
        <family val="2"/>
      </rPr>
      <t>гр. 16</t>
    </r>
    <r>
      <rPr>
        <sz val="12"/>
        <rFont val="Arial"/>
        <family val="2"/>
      </rPr>
      <t>), из них продолжают работать (</t>
    </r>
    <r>
      <rPr>
        <b/>
        <sz val="12"/>
        <rFont val="Arial"/>
        <family val="2"/>
      </rPr>
      <t>гр. 17</t>
    </r>
    <r>
      <rPr>
        <sz val="12"/>
        <rFont val="Arial"/>
        <family val="2"/>
      </rPr>
      <t>);</t>
    </r>
  </si>
  <si>
    <r>
      <t>22) "</t>
    </r>
    <r>
      <rPr>
        <b/>
        <sz val="12"/>
        <rFont val="Arial"/>
        <family val="2"/>
      </rPr>
      <t xml:space="preserve">Инвалиды I и II групп" - гр.18 - </t>
    </r>
    <r>
      <rPr>
        <sz val="12"/>
        <rFont val="Arial"/>
        <family val="2"/>
      </rPr>
      <t>учет граждан, имеющих  I и II группы инвалидности в возрасте с 15 полных лет до 72 лет.</t>
    </r>
  </si>
  <si>
    <r>
      <t xml:space="preserve">23) </t>
    </r>
    <r>
      <rPr>
        <b/>
        <sz val="12"/>
        <rFont val="Arial"/>
        <family val="2"/>
      </rPr>
      <t>"Инвалиды I и II групп" - гр.19 - "в том числе работающие"</t>
    </r>
    <r>
      <rPr>
        <sz val="12"/>
        <rFont val="Arial"/>
        <family val="2"/>
      </rPr>
      <t xml:space="preserve"> учет граждан работающих, имеющих  I и II группы инвалидности в возрасте с 15 полных лет до 72 лет.</t>
    </r>
  </si>
  <si>
    <r>
      <t>20) "</t>
    </r>
    <r>
      <rPr>
        <b/>
        <sz val="12"/>
        <rFont val="Arial"/>
        <family val="2"/>
      </rPr>
      <t xml:space="preserve">Студенты очники училищ, техникумов, институтов и др. обучающихся с отрывом от пр-ва" - гр. 13 - </t>
    </r>
    <r>
      <rPr>
        <sz val="12"/>
        <rFont val="Arial"/>
        <family val="2"/>
      </rPr>
      <t xml:space="preserve">учитываются граждане учащиеся </t>
    </r>
    <r>
      <rPr>
        <b/>
        <sz val="12"/>
        <rFont val="Arial"/>
        <family val="2"/>
      </rPr>
      <t xml:space="preserve">в трудоспособном возрасте (с </t>
    </r>
    <r>
      <rPr>
        <sz val="12"/>
        <rFont val="Arial"/>
        <family val="2"/>
      </rPr>
      <t>16 лет и выше)</t>
    </r>
  </si>
  <si>
    <r>
      <t xml:space="preserve">1) </t>
    </r>
    <r>
      <rPr>
        <b/>
        <sz val="12"/>
        <rFont val="Arial"/>
        <family val="2"/>
      </rPr>
      <t xml:space="preserve">графа 7 = графа 2 + графа 3 - графа 4 + графа 5 - графа 6 </t>
    </r>
    <r>
      <rPr>
        <sz val="12"/>
        <rFont val="Arial"/>
        <family val="2"/>
      </rPr>
      <t>(показатели данных граф должны соответствовать показателям, предоставленных Вами в Отдел статистики г.Канска)</t>
    </r>
  </si>
  <si>
    <r>
      <t xml:space="preserve">2) </t>
    </r>
    <r>
      <rPr>
        <b/>
        <sz val="12"/>
        <rFont val="Arial"/>
        <family val="2"/>
      </rPr>
      <t>графа 7 = (гр. 20 + гр. 21 + гр. 22 + гр. 23 + гр. 24 + гр. 25 + гр. 26 + гр. 27 + гр.28 + гр. 29 + гр. 30 + гр. 31 + гр. 32 + гр. 33 + гр. 34 + гр. 35+ гр. 36 + гр. 37) + (гр. 42 + гр. 43) + (гр. 45 + гр. 46)</t>
    </r>
  </si>
  <si>
    <r>
      <t xml:space="preserve">3) </t>
    </r>
    <r>
      <rPr>
        <b/>
        <sz val="12"/>
        <rFont val="Arial"/>
        <family val="2"/>
      </rPr>
      <t>графа 8 = (гр. 20 + гр. 22 + гр. 24 + гр. 26 + гр. 28 + гр. 30 + гр. 32 + гр. 34 + гр. 36) + гр. 42 + гр. 45</t>
    </r>
  </si>
  <si>
    <r>
      <t xml:space="preserve">4) </t>
    </r>
    <r>
      <rPr>
        <b/>
        <sz val="12"/>
        <rFont val="Arial"/>
        <family val="2"/>
      </rPr>
      <t>графа 14 = графа 45 + графа 46</t>
    </r>
  </si>
  <si>
    <r>
      <t xml:space="preserve">5) </t>
    </r>
    <r>
      <rPr>
        <b/>
        <sz val="12"/>
        <rFont val="Arial"/>
        <family val="2"/>
      </rPr>
      <t>графа 15 = графе 47</t>
    </r>
  </si>
  <si>
    <r>
      <t xml:space="preserve">4) </t>
    </r>
    <r>
      <rPr>
        <b/>
        <sz val="12"/>
        <rFont val="Arial"/>
        <family val="2"/>
      </rPr>
      <t>Итого ЭАН (гр.9 + гр.11) не должно быть больше Итого (гр. 36 + гр. 37 + гр. 42 + гр. 43 + гр. 45 + гр. 46)</t>
    </r>
  </si>
  <si>
    <r>
      <t>22)</t>
    </r>
    <r>
      <rPr>
        <b/>
        <sz val="12"/>
        <rFont val="Arial"/>
        <family val="2"/>
      </rPr>
      <t xml:space="preserve"> количество индивидуальных предпринимателей - графа 12/1 </t>
    </r>
    <r>
      <rPr>
        <sz val="12"/>
        <rFont val="Arial"/>
        <family val="2"/>
      </rPr>
      <t>- учитываются индивидуальные предприниматели без образования юридического лица, загегистрированные и осуществляющие деятельность на вашей территории.</t>
    </r>
  </si>
  <si>
    <t>ВСЕГО</t>
  </si>
  <si>
    <t>от 18 до 30лет включительно</t>
  </si>
  <si>
    <t>тыс. кв.м.</t>
  </si>
  <si>
    <t>45+46</t>
  </si>
  <si>
    <t>Молодежь</t>
  </si>
  <si>
    <r>
      <t xml:space="preserve">23) </t>
    </r>
    <r>
      <rPr>
        <b/>
        <sz val="12"/>
        <rFont val="Arial"/>
        <family val="2"/>
      </rPr>
      <t xml:space="preserve">молодежь - графа 14 -  </t>
    </r>
    <r>
      <rPr>
        <sz val="12"/>
        <rFont val="Arial"/>
        <family val="2"/>
      </rPr>
      <t xml:space="preserve">учитывается население, которым исполнилось полных 18 лет и до 30 лет включительно; </t>
    </r>
    <r>
      <rPr>
        <b/>
        <sz val="12"/>
        <rFont val="Arial"/>
        <family val="2"/>
      </rPr>
      <t>графа 15</t>
    </r>
    <r>
      <rPr>
        <sz val="12"/>
        <rFont val="Arial"/>
        <family val="2"/>
      </rPr>
      <t xml:space="preserve"> - учитывается работающее население которым исполнилось полных 18 лет и до 30 лет включительно из графы 14</t>
    </r>
  </si>
  <si>
    <t>Приложение</t>
  </si>
  <si>
    <t>Анцирский сельсовет</t>
  </si>
  <si>
    <t>с. Анцирь</t>
  </si>
  <si>
    <t>д.Белоярск</t>
  </si>
  <si>
    <t>16 - 65 лет</t>
  </si>
  <si>
    <t>65 лет и старше</t>
  </si>
  <si>
    <t>Число семей на 01.01.21</t>
  </si>
  <si>
    <r>
      <t xml:space="preserve">18) </t>
    </r>
    <r>
      <rPr>
        <b/>
        <sz val="12"/>
        <rFont val="Arial"/>
        <family val="2"/>
      </rPr>
      <t xml:space="preserve">"Население в возрасте старше трудоспособного" - графы 45 и 46 </t>
    </r>
    <r>
      <rPr>
        <sz val="12"/>
        <rFont val="Arial"/>
        <family val="2"/>
      </rPr>
      <t>- учет граждан, которым исполнилось полных 65 лет (для мужчин) и 60 лет (для женщин) и старше;</t>
    </r>
  </si>
  <si>
    <r>
      <t xml:space="preserve">16) </t>
    </r>
    <r>
      <rPr>
        <b/>
        <sz val="12"/>
        <rFont val="Arial"/>
        <family val="2"/>
      </rPr>
      <t>"Население в трудоспособном возрасте" - графы 42 и 43</t>
    </r>
    <r>
      <rPr>
        <sz val="12"/>
        <rFont val="Arial"/>
        <family val="2"/>
      </rPr>
      <t xml:space="preserve"> - учет граждан, которым исполнилось полных 16 лет и до исполнения полных 65 лет (для мужчин) и 60 лет (для женщин);</t>
    </r>
  </si>
  <si>
    <t>По данным Крайстата на 01.01.22</t>
  </si>
  <si>
    <t>Всего населения на 01.01.22 по данным похозяйственного учета</t>
  </si>
  <si>
    <t>Информация о демографической ситуации за 2022г на территории Канского района в разрезе населенных пунктов</t>
  </si>
  <si>
    <t>Число семей на 01.01.23</t>
  </si>
  <si>
    <t>прибыло населения за 2022 г</t>
  </si>
  <si>
    <t>убыло населения за 2022 г</t>
  </si>
  <si>
    <t>Рождаемость 2022 г</t>
  </si>
  <si>
    <t>Смертность 2022 г</t>
  </si>
  <si>
    <t>Численность населения на 01.01.23 г по данным похозяйственного учета</t>
  </si>
  <si>
    <t>По данным Крайстата на 01.01.22 г</t>
  </si>
  <si>
    <t>Справочно: отклонение численности похозяйственного учета к данным Крайстата на 01.01.2021 и на 01.01.2022</t>
  </si>
  <si>
    <r>
      <t xml:space="preserve">21) </t>
    </r>
    <r>
      <rPr>
        <b/>
        <sz val="12"/>
        <rFont val="Arial"/>
        <family val="2"/>
      </rPr>
      <t>Число семей на 01.01.2023г. - гр. 48 Считается не по количеству домой в населенном пункте, а по количестсву семей проживающих в данном населенном пункте.</t>
    </r>
    <r>
      <rPr>
        <sz val="12"/>
        <rFont val="Arial"/>
        <family val="2"/>
      </rPr>
      <t xml:space="preserve"> Например: В доме проживают (бабушка-дедушка)+(мама-папа)+(их ребенок с мужем) из этого следует что в доме проживает 3 семьи. Если в доме проживают (мама-папа)+(их дочь с ребенком) из этого следует что в доме проживает 2 семьи., в т.ч 1 неполная семья.</t>
    </r>
  </si>
  <si>
    <t>По данным Крайстата на 01.01.23</t>
  </si>
  <si>
    <t>Всего населения на 01.01.23 по данным похозяйственного учета</t>
  </si>
  <si>
    <t>прибыло населения за 2023</t>
  </si>
  <si>
    <t>убыло населения за 2023</t>
  </si>
  <si>
    <t>Рождаемость 2023</t>
  </si>
  <si>
    <t>Смертность 2023</t>
  </si>
  <si>
    <t>Численность населения на 01.01.24 по данным похозяйственного учета</t>
  </si>
  <si>
    <t>Информация о демографической ситуации за 2023 на территории Рудянского сельсовета в разрезе населенных пунктов</t>
  </si>
  <si>
    <t>Рудянской сельсовет</t>
  </si>
  <si>
    <t>д.Архангельское</t>
  </si>
  <si>
    <t>д.Тагаши</t>
  </si>
  <si>
    <t>с.Рудяное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</si>
</sst>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33" borderId="10" xfId="0" applyFont="1" applyFill="1" applyBorder="1" applyAlignment="1">
      <alignment horizontal="center" textRotation="90" wrapText="1"/>
    </xf>
    <xf numFmtId="0" fontId="17" fillId="33" borderId="10" xfId="0" applyFont="1" applyFill="1" applyBorder="1" applyAlignment="1">
      <alignment textRotation="90" wrapText="1"/>
    </xf>
    <xf numFmtId="0" fontId="12" fillId="33" borderId="13" xfId="0" applyFont="1" applyFill="1" applyBorder="1" applyAlignment="1">
      <alignment horizontal="center" textRotation="90" wrapText="1"/>
    </xf>
    <xf numFmtId="0" fontId="20" fillId="33" borderId="13" xfId="0" applyFont="1" applyFill="1" applyBorder="1" applyAlignment="1">
      <alignment horizontal="center" textRotation="90"/>
    </xf>
    <xf numFmtId="16" fontId="19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" fontId="19" fillId="0" borderId="10" xfId="0" applyNumberFormat="1" applyFont="1" applyBorder="1" applyAlignment="1">
      <alignment horizontal="center"/>
    </xf>
    <xf numFmtId="0" fontId="57" fillId="0" borderId="10" xfId="0" applyNumberFormat="1" applyFont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textRotation="90"/>
    </xf>
    <xf numFmtId="0" fontId="58" fillId="33" borderId="10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17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textRotation="90" wrapText="1"/>
    </xf>
    <xf numFmtId="0" fontId="20" fillId="33" borderId="10" xfId="0" applyFont="1" applyFill="1" applyBorder="1" applyAlignment="1">
      <alignment horizontal="center" textRotation="90"/>
    </xf>
    <xf numFmtId="0" fontId="11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 textRotation="90" wrapText="1"/>
    </xf>
    <xf numFmtId="0" fontId="20" fillId="0" borderId="17" xfId="0" applyFont="1" applyBorder="1" applyAlignment="1">
      <alignment textRotation="90" wrapText="1"/>
    </xf>
    <xf numFmtId="0" fontId="20" fillId="0" borderId="13" xfId="0" applyFont="1" applyBorder="1" applyAlignment="1">
      <alignment textRotation="90" wrapText="1"/>
    </xf>
    <xf numFmtId="0" fontId="16" fillId="33" borderId="18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20" fillId="33" borderId="16" xfId="0" applyFont="1" applyFill="1" applyBorder="1" applyAlignment="1">
      <alignment horizontal="center" textRotation="90" wrapText="1"/>
    </xf>
    <xf numFmtId="0" fontId="20" fillId="33" borderId="13" xfId="0" applyFont="1" applyFill="1" applyBorder="1" applyAlignment="1">
      <alignment horizontal="center" textRotation="90" wrapText="1"/>
    </xf>
    <xf numFmtId="0" fontId="20" fillId="0" borderId="10" xfId="0" applyFont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wrapText="1"/>
    </xf>
    <xf numFmtId="0" fontId="17" fillId="33" borderId="19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textRotation="90" wrapText="1"/>
    </xf>
    <xf numFmtId="0" fontId="11" fillId="33" borderId="16" xfId="0" applyFont="1" applyFill="1" applyBorder="1" applyAlignment="1">
      <alignment horizontal="center" textRotation="90" wrapText="1"/>
    </xf>
    <xf numFmtId="0" fontId="11" fillId="33" borderId="17" xfId="0" applyFont="1" applyFill="1" applyBorder="1" applyAlignment="1">
      <alignment horizontal="center" textRotation="90" wrapText="1"/>
    </xf>
    <xf numFmtId="0" fontId="11" fillId="33" borderId="17" xfId="0" applyFont="1" applyFill="1" applyBorder="1" applyAlignment="1">
      <alignment textRotation="90" wrapText="1"/>
    </xf>
    <xf numFmtId="0" fontId="11" fillId="33" borderId="13" xfId="0" applyFont="1" applyFill="1" applyBorder="1" applyAlignment="1">
      <alignment textRotation="90" wrapText="1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7" fillId="33" borderId="17" xfId="0" applyFont="1" applyFill="1" applyBorder="1" applyAlignment="1">
      <alignment textRotation="90" wrapText="1"/>
    </xf>
    <xf numFmtId="0" fontId="0" fillId="33" borderId="13" xfId="0" applyFill="1" applyBorder="1" applyAlignment="1">
      <alignment textRotation="90" wrapText="1"/>
    </xf>
    <xf numFmtId="0" fontId="12" fillId="33" borderId="20" xfId="0" applyFont="1" applyFill="1" applyBorder="1" applyAlignment="1">
      <alignment horizontal="center" vertical="center" textRotation="90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textRotation="90"/>
    </xf>
    <xf numFmtId="0" fontId="11" fillId="0" borderId="13" xfId="0" applyFont="1" applyBorder="1" applyAlignment="1">
      <alignment textRotation="90"/>
    </xf>
    <xf numFmtId="0" fontId="12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1" fillId="0" borderId="20" xfId="0" applyFont="1" applyBorder="1" applyAlignment="1">
      <alignment horizontal="center" textRotation="90" wrapText="1"/>
    </xf>
    <xf numFmtId="0" fontId="11" fillId="0" borderId="22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11" fillId="0" borderId="23" xfId="0" applyFont="1" applyBorder="1" applyAlignment="1">
      <alignment textRotation="90" wrapText="1"/>
    </xf>
    <xf numFmtId="0" fontId="11" fillId="0" borderId="24" xfId="0" applyFont="1" applyBorder="1" applyAlignment="1">
      <alignment textRotation="90" wrapText="1"/>
    </xf>
    <xf numFmtId="0" fontId="11" fillId="0" borderId="12" xfId="0" applyFont="1" applyBorder="1" applyAlignment="1">
      <alignment textRotation="90" wrapText="1"/>
    </xf>
    <xf numFmtId="0" fontId="17" fillId="33" borderId="13" xfId="0" applyFont="1" applyFill="1" applyBorder="1" applyAlignment="1">
      <alignment textRotation="90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0" fillId="33" borderId="10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textRotation="90" wrapText="1"/>
    </xf>
    <xf numFmtId="0" fontId="18" fillId="33" borderId="20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12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16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0"/>
  <sheetViews>
    <sheetView tabSelected="1" view="pageBreakPreview" zoomScale="90" zoomScaleNormal="75" zoomScaleSheetLayoutView="90" zoomScalePageLayoutView="0" workbookViewId="0" topLeftCell="A1">
      <pane ySplit="7" topLeftCell="A11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23.421875" style="0" customWidth="1"/>
    <col min="2" max="2" width="10.421875" style="23" customWidth="1"/>
    <col min="3" max="3" width="10.421875" style="0" customWidth="1"/>
    <col min="4" max="4" width="7.421875" style="0" customWidth="1"/>
    <col min="5" max="5" width="7.00390625" style="0" customWidth="1"/>
    <col min="6" max="6" width="6.00390625" style="3" customWidth="1"/>
    <col min="7" max="7" width="6.28125" style="0" customWidth="1"/>
    <col min="8" max="8" width="9.28125" style="23" customWidth="1"/>
    <col min="9" max="9" width="9.28125" style="0" customWidth="1"/>
    <col min="10" max="10" width="10.28125" style="23" customWidth="1"/>
    <col min="11" max="11" width="7.7109375" style="0" customWidth="1"/>
    <col min="12" max="12" width="7.28125" style="0" customWidth="1"/>
    <col min="13" max="13" width="8.57421875" style="0" customWidth="1"/>
    <col min="14" max="14" width="7.8515625" style="0" customWidth="1"/>
    <col min="15" max="15" width="7.00390625" style="0" customWidth="1"/>
    <col min="16" max="16" width="7.421875" style="0" customWidth="1"/>
    <col min="17" max="17" width="7.421875" style="23" customWidth="1"/>
    <col min="18" max="18" width="8.00390625" style="23" customWidth="1"/>
    <col min="19" max="19" width="7.28125" style="23" customWidth="1"/>
    <col min="20" max="20" width="6.140625" style="23" customWidth="1"/>
    <col min="21" max="21" width="6.57421875" style="23" customWidth="1"/>
    <col min="22" max="22" width="5.00390625" style="23" customWidth="1"/>
    <col min="23" max="23" width="6.00390625" style="23" customWidth="1"/>
    <col min="24" max="24" width="6.140625" style="0" customWidth="1"/>
    <col min="25" max="25" width="6.00390625" style="0" customWidth="1"/>
    <col min="26" max="26" width="6.28125" style="0" customWidth="1"/>
    <col min="27" max="28" width="6.00390625" style="0" customWidth="1"/>
    <col min="29" max="29" width="5.7109375" style="0" customWidth="1"/>
    <col min="30" max="30" width="5.8515625" style="0" customWidth="1"/>
    <col min="31" max="31" width="6.28125" style="0" customWidth="1"/>
    <col min="32" max="32" width="5.7109375" style="0" customWidth="1"/>
    <col min="33" max="33" width="6.140625" style="0" customWidth="1"/>
    <col min="34" max="34" width="6.421875" style="0" customWidth="1"/>
    <col min="35" max="38" width="7.00390625" style="0" customWidth="1"/>
    <col min="39" max="39" width="5.8515625" style="0" customWidth="1"/>
    <col min="40" max="40" width="6.28125" style="0" customWidth="1"/>
    <col min="41" max="41" width="5.7109375" style="0" customWidth="1"/>
    <col min="42" max="42" width="5.8515625" style="0" customWidth="1"/>
    <col min="43" max="43" width="6.00390625" style="0" customWidth="1"/>
    <col min="44" max="44" width="5.8515625" style="0" customWidth="1"/>
    <col min="45" max="45" width="8.8515625" style="0" customWidth="1"/>
    <col min="46" max="47" width="7.421875" style="0" customWidth="1"/>
    <col min="48" max="48" width="9.421875" style="0" customWidth="1"/>
    <col min="49" max="49" width="7.28125" style="0" customWidth="1"/>
    <col min="50" max="50" width="8.00390625" style="0" customWidth="1"/>
    <col min="51" max="51" width="6.57421875" style="0" customWidth="1"/>
    <col min="52" max="52" width="9.8515625" style="0" customWidth="1"/>
    <col min="53" max="53" width="8.8515625" style="0" customWidth="1"/>
    <col min="54" max="54" width="10.00390625" style="0" customWidth="1"/>
    <col min="55" max="55" width="10.421875" style="0" customWidth="1"/>
    <col min="60" max="60" width="11.00390625" style="0" customWidth="1"/>
    <col min="61" max="61" width="14.28125" style="0" customWidth="1"/>
  </cols>
  <sheetData>
    <row r="1" spans="2:51" s="1" customFormat="1" ht="16.5" customHeight="1">
      <c r="B1" s="26"/>
      <c r="F1" s="15"/>
      <c r="G1" s="1" t="s">
        <v>21</v>
      </c>
      <c r="H1" s="26"/>
      <c r="J1" s="26"/>
      <c r="Q1" s="26"/>
      <c r="R1" s="26"/>
      <c r="S1" s="26"/>
      <c r="T1" s="26"/>
      <c r="U1" s="26"/>
      <c r="V1" s="26"/>
      <c r="W1" s="26"/>
      <c r="AO1" s="85" t="s">
        <v>9</v>
      </c>
      <c r="AP1" s="86"/>
      <c r="AQ1" s="86"/>
      <c r="AR1" s="86"/>
      <c r="AS1" s="86"/>
      <c r="AT1" s="86"/>
      <c r="AU1" s="86"/>
      <c r="AV1" s="86"/>
      <c r="AW1" s="86"/>
      <c r="AX1" s="86"/>
      <c r="AY1" s="4"/>
    </row>
    <row r="2" spans="1:54" s="1" customFormat="1" ht="20.25" customHeight="1">
      <c r="A2" s="87" t="s">
        <v>98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20"/>
      <c r="BB2" s="20"/>
    </row>
    <row r="3" spans="1:54" s="1" customFormat="1" ht="27.75" customHeight="1">
      <c r="A3" s="109" t="s">
        <v>0</v>
      </c>
      <c r="B3" s="99" t="s">
        <v>96</v>
      </c>
      <c r="C3" s="111" t="s">
        <v>97</v>
      </c>
      <c r="D3" s="117" t="s">
        <v>1</v>
      </c>
      <c r="E3" s="118"/>
      <c r="F3" s="65" t="s">
        <v>102</v>
      </c>
      <c r="G3" s="65" t="s">
        <v>103</v>
      </c>
      <c r="H3" s="121" t="s">
        <v>104</v>
      </c>
      <c r="I3" s="122"/>
      <c r="J3" s="99" t="s">
        <v>105</v>
      </c>
      <c r="K3" s="93" t="s">
        <v>31</v>
      </c>
      <c r="L3" s="94"/>
      <c r="M3" s="94"/>
      <c r="N3" s="94"/>
      <c r="O3" s="95"/>
      <c r="P3" s="89" t="s">
        <v>37</v>
      </c>
      <c r="Q3" s="141" t="s">
        <v>85</v>
      </c>
      <c r="R3" s="142"/>
      <c r="S3" s="69" t="s">
        <v>13</v>
      </c>
      <c r="T3" s="70"/>
      <c r="U3" s="132" t="s">
        <v>47</v>
      </c>
      <c r="V3" s="133"/>
      <c r="W3" s="109" t="s">
        <v>6</v>
      </c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63" t="s">
        <v>32</v>
      </c>
      <c r="AT3" s="63"/>
      <c r="AU3" s="63"/>
      <c r="AV3" s="136" t="s">
        <v>30</v>
      </c>
      <c r="AW3" s="137"/>
      <c r="AX3" s="137"/>
      <c r="AY3" s="138"/>
      <c r="AZ3" s="81" t="s">
        <v>93</v>
      </c>
      <c r="BA3" s="103" t="s">
        <v>48</v>
      </c>
      <c r="BB3" s="104"/>
    </row>
    <row r="4" spans="1:54" s="1" customFormat="1" ht="55.5" customHeight="1">
      <c r="A4" s="109"/>
      <c r="B4" s="100"/>
      <c r="C4" s="112"/>
      <c r="D4" s="119"/>
      <c r="E4" s="120"/>
      <c r="F4" s="66"/>
      <c r="G4" s="66"/>
      <c r="H4" s="123"/>
      <c r="I4" s="124"/>
      <c r="J4" s="100"/>
      <c r="K4" s="96"/>
      <c r="L4" s="97"/>
      <c r="M4" s="97"/>
      <c r="N4" s="97"/>
      <c r="O4" s="98"/>
      <c r="P4" s="90"/>
      <c r="Q4" s="78" t="s">
        <v>82</v>
      </c>
      <c r="R4" s="79"/>
      <c r="S4" s="76" t="s">
        <v>46</v>
      </c>
      <c r="T4" s="77"/>
      <c r="U4" s="134"/>
      <c r="V4" s="135"/>
      <c r="W4" s="63" t="s">
        <v>45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16"/>
      <c r="AP4" s="16"/>
      <c r="AQ4" s="16"/>
      <c r="AR4" s="17"/>
      <c r="AS4" s="63"/>
      <c r="AT4" s="63"/>
      <c r="AU4" s="63"/>
      <c r="AV4" s="139"/>
      <c r="AW4" s="139"/>
      <c r="AX4" s="139"/>
      <c r="AY4" s="140"/>
      <c r="AZ4" s="82"/>
      <c r="BA4" s="105"/>
      <c r="BB4" s="106"/>
    </row>
    <row r="5" spans="1:60" s="1" customFormat="1" ht="64.5" customHeight="1">
      <c r="A5" s="129"/>
      <c r="B5" s="127"/>
      <c r="C5" s="113"/>
      <c r="D5" s="65" t="s">
        <v>100</v>
      </c>
      <c r="E5" s="65" t="s">
        <v>101</v>
      </c>
      <c r="F5" s="67"/>
      <c r="G5" s="67"/>
      <c r="H5" s="125"/>
      <c r="I5" s="126"/>
      <c r="J5" s="101"/>
      <c r="K5" s="73" t="s">
        <v>2</v>
      </c>
      <c r="L5" s="73"/>
      <c r="M5" s="73" t="s">
        <v>3</v>
      </c>
      <c r="N5" s="73"/>
      <c r="O5" s="115" t="s">
        <v>50</v>
      </c>
      <c r="P5" s="91"/>
      <c r="Q5" s="71" t="s">
        <v>4</v>
      </c>
      <c r="R5" s="71" t="s">
        <v>12</v>
      </c>
      <c r="S5" s="71" t="s">
        <v>4</v>
      </c>
      <c r="T5" s="71" t="s">
        <v>12</v>
      </c>
      <c r="U5" s="71" t="s">
        <v>4</v>
      </c>
      <c r="V5" s="71" t="s">
        <v>12</v>
      </c>
      <c r="W5" s="64" t="s">
        <v>10</v>
      </c>
      <c r="X5" s="64"/>
      <c r="Y5" s="64" t="s">
        <v>33</v>
      </c>
      <c r="Z5" s="64"/>
      <c r="AA5" s="74" t="s">
        <v>34</v>
      </c>
      <c r="AB5" s="75"/>
      <c r="AC5" s="74" t="s">
        <v>29</v>
      </c>
      <c r="AD5" s="75"/>
      <c r="AE5" s="74" t="s">
        <v>39</v>
      </c>
      <c r="AF5" s="75"/>
      <c r="AG5" s="74" t="s">
        <v>40</v>
      </c>
      <c r="AH5" s="75"/>
      <c r="AI5" s="73" t="s">
        <v>41</v>
      </c>
      <c r="AJ5" s="73"/>
      <c r="AK5" s="130" t="s">
        <v>38</v>
      </c>
      <c r="AL5" s="130"/>
      <c r="AM5" s="73" t="s">
        <v>44</v>
      </c>
      <c r="AN5" s="73"/>
      <c r="AO5" s="73" t="s">
        <v>5</v>
      </c>
      <c r="AP5" s="73"/>
      <c r="AQ5" s="73" t="s">
        <v>42</v>
      </c>
      <c r="AR5" s="73"/>
      <c r="AS5" s="34" t="s">
        <v>91</v>
      </c>
      <c r="AT5" s="34" t="s">
        <v>43</v>
      </c>
      <c r="AU5" s="65" t="s">
        <v>17</v>
      </c>
      <c r="AV5" s="71" t="s">
        <v>81</v>
      </c>
      <c r="AW5" s="42" t="s">
        <v>92</v>
      </c>
      <c r="AX5" s="42" t="s">
        <v>14</v>
      </c>
      <c r="AY5" s="71" t="s">
        <v>12</v>
      </c>
      <c r="AZ5" s="83"/>
      <c r="BA5" s="107"/>
      <c r="BB5" s="108"/>
      <c r="BH5" s="1" t="s">
        <v>21</v>
      </c>
    </row>
    <row r="6" spans="1:57" s="1" customFormat="1" ht="104.25" customHeight="1">
      <c r="A6" s="129"/>
      <c r="B6" s="43" t="s">
        <v>19</v>
      </c>
      <c r="C6" s="114"/>
      <c r="D6" s="110"/>
      <c r="E6" s="110"/>
      <c r="F6" s="68"/>
      <c r="G6" s="68"/>
      <c r="H6" s="44" t="s">
        <v>19</v>
      </c>
      <c r="I6" s="33" t="s">
        <v>15</v>
      </c>
      <c r="J6" s="102"/>
      <c r="K6" s="34" t="s">
        <v>4</v>
      </c>
      <c r="L6" s="34" t="s">
        <v>12</v>
      </c>
      <c r="M6" s="34" t="s">
        <v>4</v>
      </c>
      <c r="N6" s="34" t="s">
        <v>12</v>
      </c>
      <c r="O6" s="116"/>
      <c r="P6" s="92"/>
      <c r="Q6" s="72"/>
      <c r="R6" s="72"/>
      <c r="S6" s="72"/>
      <c r="T6" s="72"/>
      <c r="U6" s="72"/>
      <c r="V6" s="72"/>
      <c r="W6" s="35" t="s">
        <v>7</v>
      </c>
      <c r="X6" s="36" t="s">
        <v>8</v>
      </c>
      <c r="Y6" s="36" t="s">
        <v>7</v>
      </c>
      <c r="Z6" s="36" t="s">
        <v>8</v>
      </c>
      <c r="AA6" s="36" t="s">
        <v>7</v>
      </c>
      <c r="AB6" s="36" t="s">
        <v>8</v>
      </c>
      <c r="AC6" s="36" t="s">
        <v>7</v>
      </c>
      <c r="AD6" s="36" t="s">
        <v>8</v>
      </c>
      <c r="AE6" s="36" t="s">
        <v>7</v>
      </c>
      <c r="AF6" s="36" t="s">
        <v>8</v>
      </c>
      <c r="AG6" s="36" t="s">
        <v>7</v>
      </c>
      <c r="AH6" s="36" t="s">
        <v>8</v>
      </c>
      <c r="AI6" s="36" t="s">
        <v>7</v>
      </c>
      <c r="AJ6" s="37" t="s">
        <v>8</v>
      </c>
      <c r="AK6" s="37" t="s">
        <v>7</v>
      </c>
      <c r="AL6" s="37" t="s">
        <v>8</v>
      </c>
      <c r="AM6" s="37" t="s">
        <v>7</v>
      </c>
      <c r="AN6" s="37" t="s">
        <v>8</v>
      </c>
      <c r="AO6" s="37" t="s">
        <v>7</v>
      </c>
      <c r="AP6" s="37" t="s">
        <v>8</v>
      </c>
      <c r="AQ6" s="37" t="s">
        <v>7</v>
      </c>
      <c r="AR6" s="37" t="s">
        <v>8</v>
      </c>
      <c r="AS6" s="38" t="s">
        <v>7</v>
      </c>
      <c r="AT6" s="38" t="s">
        <v>8</v>
      </c>
      <c r="AU6" s="131"/>
      <c r="AV6" s="80"/>
      <c r="AW6" s="45" t="s">
        <v>7</v>
      </c>
      <c r="AX6" s="45" t="s">
        <v>8</v>
      </c>
      <c r="AY6" s="72"/>
      <c r="AZ6" s="84"/>
      <c r="BA6" s="35" t="s">
        <v>49</v>
      </c>
      <c r="BB6" s="57" t="s">
        <v>83</v>
      </c>
      <c r="BC6" s="2" t="s">
        <v>27</v>
      </c>
      <c r="BE6" s="2" t="s">
        <v>26</v>
      </c>
    </row>
    <row r="7" spans="1:61" s="1" customFormat="1" ht="15" customHeight="1">
      <c r="A7" s="18">
        <v>1</v>
      </c>
      <c r="B7" s="24"/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24">
        <v>7</v>
      </c>
      <c r="I7" s="18">
        <v>8</v>
      </c>
      <c r="J7" s="24"/>
      <c r="K7" s="18">
        <v>9</v>
      </c>
      <c r="L7" s="18">
        <v>10</v>
      </c>
      <c r="M7" s="18">
        <v>11</v>
      </c>
      <c r="N7" s="18">
        <v>12</v>
      </c>
      <c r="O7" s="50" t="s">
        <v>51</v>
      </c>
      <c r="P7" s="18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24">
        <v>19</v>
      </c>
      <c r="W7" s="24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>
        <v>31</v>
      </c>
      <c r="AI7" s="19">
        <v>32</v>
      </c>
      <c r="AJ7" s="19">
        <v>33</v>
      </c>
      <c r="AK7" s="19">
        <v>34</v>
      </c>
      <c r="AL7" s="18">
        <v>35</v>
      </c>
      <c r="AM7" s="18">
        <v>36</v>
      </c>
      <c r="AN7" s="18">
        <v>37</v>
      </c>
      <c r="AO7" s="18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9">
        <v>44</v>
      </c>
      <c r="AV7" s="19"/>
      <c r="AW7" s="18">
        <v>45</v>
      </c>
      <c r="AX7" s="18">
        <v>46</v>
      </c>
      <c r="AY7" s="18">
        <v>47</v>
      </c>
      <c r="AZ7" s="18">
        <v>48</v>
      </c>
      <c r="BA7" s="18">
        <v>49</v>
      </c>
      <c r="BB7" s="18">
        <v>50</v>
      </c>
      <c r="BC7" s="1" t="s">
        <v>20</v>
      </c>
      <c r="BD7" s="1" t="s">
        <v>36</v>
      </c>
      <c r="BE7" s="1" t="s">
        <v>24</v>
      </c>
      <c r="BG7" s="1" t="s">
        <v>25</v>
      </c>
      <c r="BH7" s="1" t="s">
        <v>35</v>
      </c>
      <c r="BI7" s="1" t="s">
        <v>23</v>
      </c>
    </row>
    <row r="8" spans="1:56" s="5" customFormat="1" ht="18" customHeight="1">
      <c r="A8" s="128" t="s">
        <v>88</v>
      </c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21"/>
      <c r="BB8" s="21"/>
      <c r="BD8" s="6" t="s">
        <v>28</v>
      </c>
    </row>
    <row r="9" spans="1:61" s="5" customFormat="1" ht="18.75">
      <c r="A9" s="22" t="s">
        <v>89</v>
      </c>
      <c r="B9" s="28">
        <f>Анцирский!B10</f>
        <v>0</v>
      </c>
      <c r="C9" s="7">
        <f>Анцирский!C10</f>
        <v>554</v>
      </c>
      <c r="D9" s="7">
        <f>Анцирский!D10</f>
        <v>6</v>
      </c>
      <c r="E9" s="7">
        <f>Анцирский!E10</f>
        <v>20</v>
      </c>
      <c r="F9" s="8">
        <f>Анцирский!F10</f>
        <v>3</v>
      </c>
      <c r="G9" s="7">
        <f>Анцирский!G10</f>
        <v>9</v>
      </c>
      <c r="H9" s="27">
        <f>C9+D9-E9+F9-G9</f>
        <v>534</v>
      </c>
      <c r="I9" s="9">
        <f>W9+AC9+AI9+AS9+AW9+AE9+AG9+AM9+Y9+AA9+AK9</f>
        <v>243</v>
      </c>
      <c r="J9" s="27"/>
      <c r="K9" s="7">
        <f>Анцирский!J10</f>
        <v>181</v>
      </c>
      <c r="L9" s="7">
        <f>Анцирский!K10</f>
        <v>98</v>
      </c>
      <c r="M9" s="7">
        <f>Анцирский!L10</f>
        <v>192</v>
      </c>
      <c r="N9" s="7">
        <f>Анцирский!M10</f>
        <v>86</v>
      </c>
      <c r="O9" s="7">
        <f>Анцирский!N10</f>
        <v>6</v>
      </c>
      <c r="P9" s="7">
        <f>Анцирский!O10</f>
        <v>31</v>
      </c>
      <c r="Q9" s="7">
        <f>Анцирский!P10</f>
        <v>75</v>
      </c>
      <c r="R9" s="7">
        <f>Анцирский!Q10</f>
        <v>30</v>
      </c>
      <c r="S9" s="28">
        <f>Анцирский!R10</f>
        <v>2</v>
      </c>
      <c r="T9" s="28">
        <f>Анцирский!S10</f>
        <v>1</v>
      </c>
      <c r="U9" s="28">
        <f>Анцирский!T10</f>
        <v>20</v>
      </c>
      <c r="V9" s="28">
        <f>Анцирский!U10</f>
        <v>0</v>
      </c>
      <c r="W9" s="28">
        <f>Анцирский!V10</f>
        <v>1</v>
      </c>
      <c r="X9" s="7">
        <f>Анцирский!W10</f>
        <v>1</v>
      </c>
      <c r="Y9" s="7">
        <f>Анцирский!X10</f>
        <v>1</v>
      </c>
      <c r="Z9" s="7">
        <f>Анцирский!Y10</f>
        <v>0</v>
      </c>
      <c r="AA9" s="7">
        <f>Анцирский!Z10</f>
        <v>6</v>
      </c>
      <c r="AB9" s="7">
        <f>Анцирский!AA10</f>
        <v>3</v>
      </c>
      <c r="AC9" s="7">
        <f>Анцирский!AB10</f>
        <v>1</v>
      </c>
      <c r="AD9" s="7">
        <f>Анцирский!AC10</f>
        <v>2</v>
      </c>
      <c r="AE9" s="7">
        <f>Анцирский!AD10</f>
        <v>0</v>
      </c>
      <c r="AF9" s="7">
        <f>Анцирский!AE10</f>
        <v>1</v>
      </c>
      <c r="AG9" s="7">
        <f>Анцирский!AF10</f>
        <v>5</v>
      </c>
      <c r="AH9" s="7">
        <f>Анцирский!AG10</f>
        <v>4</v>
      </c>
      <c r="AI9" s="7">
        <f>Анцирский!AH10</f>
        <v>27</v>
      </c>
      <c r="AJ9" s="7">
        <f>Анцирский!AI10</f>
        <v>41</v>
      </c>
      <c r="AK9" s="7">
        <f>Анцирский!AJ10</f>
        <v>3</v>
      </c>
      <c r="AL9" s="7">
        <f>Анцирский!AK10</f>
        <v>7</v>
      </c>
      <c r="AM9" s="7">
        <f>Анцирский!AL10</f>
        <v>5</v>
      </c>
      <c r="AN9" s="7">
        <f>Анцирский!AM10</f>
        <v>1</v>
      </c>
      <c r="AO9" s="7">
        <f>Анцирский!AN10</f>
        <v>2</v>
      </c>
      <c r="AP9" s="7">
        <f>Анцирский!AO10</f>
        <v>6</v>
      </c>
      <c r="AQ9" s="7">
        <f>Анцирский!AP10</f>
        <v>3</v>
      </c>
      <c r="AR9" s="7">
        <f>Анцирский!AQ10</f>
        <v>6</v>
      </c>
      <c r="AS9" s="7">
        <f>Анцирский!AR10</f>
        <v>163</v>
      </c>
      <c r="AT9" s="7">
        <f>Анцирский!AS10</f>
        <v>140</v>
      </c>
      <c r="AU9" s="7">
        <f>Анцирский!AT10</f>
        <v>121</v>
      </c>
      <c r="AV9" s="51">
        <f>AW9+AX9</f>
        <v>96</v>
      </c>
      <c r="AW9" s="7">
        <f>Анцирский!AV10</f>
        <v>31</v>
      </c>
      <c r="AX9" s="7">
        <f>Анцирский!AW10</f>
        <v>65</v>
      </c>
      <c r="AY9" s="7">
        <f>Анцирский!AX10</f>
        <v>0</v>
      </c>
      <c r="AZ9" s="7">
        <f>Анцирский!AY10</f>
        <v>0</v>
      </c>
      <c r="BA9" s="7">
        <f>Анцирский!AZ10</f>
        <v>0</v>
      </c>
      <c r="BB9" s="7">
        <f>Анцирский!BA10</f>
        <v>0</v>
      </c>
      <c r="BC9" s="7">
        <f>W9+X9+AC9+AD9+AE9+AF9+AG9+AH9+AI9+AJ9+AS9+AT9+AW9+AX9+AM9+AN9+Y9+Z9+AA9+AB9+AK9+AL9</f>
        <v>508</v>
      </c>
      <c r="BD9" s="7">
        <f>K9+M9</f>
        <v>373</v>
      </c>
      <c r="BE9" s="7">
        <f>AM9+AS9+AW9</f>
        <v>199</v>
      </c>
      <c r="BF9" s="7"/>
      <c r="BG9" s="7">
        <f>AN9+AT9+AX9</f>
        <v>206</v>
      </c>
      <c r="BH9" s="7">
        <f>L9+N9</f>
        <v>184</v>
      </c>
      <c r="BI9" s="7">
        <f>AS9+AT9-AU9+AY9</f>
        <v>182</v>
      </c>
    </row>
    <row r="10" spans="1:61" s="5" customFormat="1" ht="18.75">
      <c r="A10" s="22" t="s">
        <v>90</v>
      </c>
      <c r="B10" s="28">
        <f>Анцирский!B11</f>
        <v>0</v>
      </c>
      <c r="C10" s="7">
        <f>Анцирский!C11</f>
        <v>189</v>
      </c>
      <c r="D10" s="7">
        <f>Анцирский!D11</f>
        <v>0</v>
      </c>
      <c r="E10" s="7">
        <f>Анцирский!E11</f>
        <v>4</v>
      </c>
      <c r="F10" s="8">
        <f>Анцирский!F11</f>
        <v>0</v>
      </c>
      <c r="G10" s="7">
        <f>Анцирский!G11</f>
        <v>2</v>
      </c>
      <c r="H10" s="27">
        <f>C10+D10-E10+F10-G10</f>
        <v>183</v>
      </c>
      <c r="I10" s="9">
        <f>W10+AC10+AI10+AS10+AW10+AE10+AG10+AM10+Y10+AA10+AK10</f>
        <v>82</v>
      </c>
      <c r="J10" s="27"/>
      <c r="K10" s="7">
        <f>Анцирский!J11</f>
        <v>69</v>
      </c>
      <c r="L10" s="7">
        <f>Анцирский!K11</f>
        <v>29</v>
      </c>
      <c r="M10" s="7">
        <f>Анцирский!L11</f>
        <v>65</v>
      </c>
      <c r="N10" s="7">
        <f>Анцирский!M11</f>
        <v>31</v>
      </c>
      <c r="O10" s="7">
        <f>Анцирский!N11</f>
        <v>3</v>
      </c>
      <c r="P10" s="7">
        <f>Анцирский!O11</f>
        <v>8</v>
      </c>
      <c r="Q10" s="7">
        <f>Анцирский!P11</f>
        <v>26</v>
      </c>
      <c r="R10" s="7">
        <f>Анцирский!Q11</f>
        <v>15</v>
      </c>
      <c r="S10" s="28">
        <f>Анцирский!R11</f>
        <v>0</v>
      </c>
      <c r="T10" s="28">
        <f>Анцирский!S11</f>
        <v>0</v>
      </c>
      <c r="U10" s="28">
        <f>Анцирский!T11</f>
        <v>6</v>
      </c>
      <c r="V10" s="28">
        <f>Анцирский!U11</f>
        <v>0</v>
      </c>
      <c r="W10" s="28">
        <f>Анцирский!V11</f>
        <v>0</v>
      </c>
      <c r="X10" s="7">
        <f>Анцирский!W11</f>
        <v>0</v>
      </c>
      <c r="Y10" s="7">
        <f>Анцирский!X11</f>
        <v>0</v>
      </c>
      <c r="Z10" s="7">
        <f>Анцирский!Y11</f>
        <v>1</v>
      </c>
      <c r="AA10" s="7">
        <f>Анцирский!Z11</f>
        <v>0</v>
      </c>
      <c r="AB10" s="7">
        <f>Анцирский!AA11</f>
        <v>2</v>
      </c>
      <c r="AC10" s="7">
        <f>Анцирский!AB11</f>
        <v>1</v>
      </c>
      <c r="AD10" s="7">
        <f>Анцирский!AC11</f>
        <v>0</v>
      </c>
      <c r="AE10" s="7">
        <f>Анцирский!AD11</f>
        <v>1</v>
      </c>
      <c r="AF10" s="7">
        <f>Анцирский!AE11</f>
        <v>2</v>
      </c>
      <c r="AG10" s="7">
        <f>Анцирский!AF11</f>
        <v>0</v>
      </c>
      <c r="AH10" s="7">
        <f>Анцирский!AG11</f>
        <v>1</v>
      </c>
      <c r="AI10" s="7">
        <f>Анцирский!AH11</f>
        <v>7</v>
      </c>
      <c r="AJ10" s="7">
        <f>Анцирский!AI11</f>
        <v>5</v>
      </c>
      <c r="AK10" s="7">
        <f>Анцирский!AJ11</f>
        <v>1</v>
      </c>
      <c r="AL10" s="7">
        <f>Анцирский!AK11</f>
        <v>2</v>
      </c>
      <c r="AM10" s="7">
        <f>Анцирский!AL11</f>
        <v>0</v>
      </c>
      <c r="AN10" s="7">
        <f>Анцирский!AM11</f>
        <v>0</v>
      </c>
      <c r="AO10" s="7">
        <f>Анцирский!AN11</f>
        <v>2</v>
      </c>
      <c r="AP10" s="7">
        <f>Анцирский!AO11</f>
        <v>2</v>
      </c>
      <c r="AQ10" s="7">
        <f>Анцирский!AP11</f>
        <v>0</v>
      </c>
      <c r="AR10" s="7">
        <f>Анцирский!AQ11</f>
        <v>1</v>
      </c>
      <c r="AS10" s="7">
        <f>Анцирский!AR11</f>
        <v>64</v>
      </c>
      <c r="AT10" s="7">
        <f>Анцирский!AS11</f>
        <v>50</v>
      </c>
      <c r="AU10" s="7">
        <f>Анцирский!AT11</f>
        <v>56</v>
      </c>
      <c r="AV10" s="51">
        <f>AW10+AX10</f>
        <v>28</v>
      </c>
      <c r="AW10" s="7">
        <f>Анцирский!AV11</f>
        <v>8</v>
      </c>
      <c r="AX10" s="7">
        <f>Анцирский!AW11</f>
        <v>20</v>
      </c>
      <c r="AY10" s="7">
        <f>Анцирский!AX11</f>
        <v>0</v>
      </c>
      <c r="AZ10" s="7">
        <f>Анцирский!AY11</f>
        <v>0</v>
      </c>
      <c r="BA10" s="7">
        <f>Анцирский!AZ11</f>
        <v>0</v>
      </c>
      <c r="BB10" s="7">
        <f>Анцирский!BA11</f>
        <v>0</v>
      </c>
      <c r="BC10" s="7">
        <f>W10+X10+AC10+AD10+AE10+AF10+AG10+AH10+AI10+AJ10+AS10+AT10+AW10+AX10+AM10+AN10+Y10+Z10+AA10+AB10+AK10+AL10</f>
        <v>165</v>
      </c>
      <c r="BD10" s="7">
        <f>K10+M10</f>
        <v>134</v>
      </c>
      <c r="BE10" s="7">
        <f>AM10+AS10+AW10</f>
        <v>72</v>
      </c>
      <c r="BF10" s="7"/>
      <c r="BG10" s="7">
        <f>AN10+AT10+AX10</f>
        <v>70</v>
      </c>
      <c r="BH10" s="7">
        <f>L10+N10</f>
        <v>60</v>
      </c>
      <c r="BI10" s="7">
        <f>AS10+AT10-AU10+AY10</f>
        <v>58</v>
      </c>
    </row>
    <row r="11" spans="1:61" s="5" customFormat="1" ht="18.75">
      <c r="A11" s="22" t="s">
        <v>119</v>
      </c>
      <c r="B11" s="28"/>
      <c r="C11" s="7">
        <v>554</v>
      </c>
      <c r="D11" s="7">
        <v>6</v>
      </c>
      <c r="E11" s="7">
        <v>20</v>
      </c>
      <c r="F11" s="8">
        <v>3</v>
      </c>
      <c r="G11" s="7">
        <v>9</v>
      </c>
      <c r="H11" s="27">
        <v>534</v>
      </c>
      <c r="I11" s="9">
        <v>192</v>
      </c>
      <c r="J11" s="27"/>
      <c r="K11" s="7"/>
      <c r="L11" s="7"/>
      <c r="M11" s="7"/>
      <c r="N11" s="7"/>
      <c r="O11" s="7"/>
      <c r="P11" s="7"/>
      <c r="Q11" s="7"/>
      <c r="R11" s="7"/>
      <c r="S11" s="28"/>
      <c r="T11" s="28"/>
      <c r="U11" s="28"/>
      <c r="V11" s="28"/>
      <c r="W11" s="2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51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5" customFormat="1" ht="18.75">
      <c r="A12" s="22" t="s">
        <v>117</v>
      </c>
      <c r="B12" s="28"/>
      <c r="C12" s="7">
        <v>189</v>
      </c>
      <c r="D12" s="7">
        <v>0</v>
      </c>
      <c r="E12" s="7"/>
      <c r="F12" s="8"/>
      <c r="G12" s="7"/>
      <c r="H12" s="27"/>
      <c r="I12" s="9"/>
      <c r="J12" s="27"/>
      <c r="K12" s="7"/>
      <c r="L12" s="7"/>
      <c r="M12" s="7"/>
      <c r="N12" s="7"/>
      <c r="O12" s="7"/>
      <c r="P12" s="7"/>
      <c r="Q12" s="7"/>
      <c r="R12" s="7"/>
      <c r="S12" s="28"/>
      <c r="T12" s="28"/>
      <c r="U12" s="28"/>
      <c r="V12" s="28"/>
      <c r="W12" s="2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51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5" customFormat="1" ht="18.75">
      <c r="A13" s="22" t="s">
        <v>118</v>
      </c>
      <c r="B13" s="28">
        <f>Анцирский!B12</f>
        <v>0</v>
      </c>
      <c r="C13" s="7">
        <f>Анцирский!C12</f>
        <v>150</v>
      </c>
      <c r="D13" s="7">
        <f>Анцирский!D12</f>
        <v>0</v>
      </c>
      <c r="E13" s="7">
        <f>Анцирский!E12</f>
        <v>0</v>
      </c>
      <c r="F13" s="8">
        <f>Анцирский!F12</f>
        <v>1</v>
      </c>
      <c r="G13" s="7">
        <f>Анцирский!G12</f>
        <v>3</v>
      </c>
      <c r="H13" s="27">
        <f>C13+D13-E13+F13-G13</f>
        <v>148</v>
      </c>
      <c r="I13" s="9">
        <f>W13+AC13+AI13+AS13+AW13+AE13+AG13+AM13+Y13+AA13+AK13</f>
        <v>62</v>
      </c>
      <c r="J13" s="27"/>
      <c r="K13" s="7">
        <f>Анцирский!J12</f>
        <v>51</v>
      </c>
      <c r="L13" s="7">
        <f>Анцирский!K12</f>
        <v>24</v>
      </c>
      <c r="M13" s="7">
        <f>Анцирский!L12</f>
        <v>48</v>
      </c>
      <c r="N13" s="7">
        <f>Анцирский!M12</f>
        <v>13</v>
      </c>
      <c r="O13" s="7">
        <f>Анцирский!N12</f>
        <v>1</v>
      </c>
      <c r="P13" s="7">
        <f>Анцирский!O12</f>
        <v>10</v>
      </c>
      <c r="Q13" s="7">
        <f>Анцирский!P12</f>
        <v>23</v>
      </c>
      <c r="R13" s="7">
        <f>Анцирский!Q12</f>
        <v>11</v>
      </c>
      <c r="S13" s="28">
        <f>Анцирский!R12</f>
        <v>0</v>
      </c>
      <c r="T13" s="28">
        <f>Анцирский!S12</f>
        <v>0</v>
      </c>
      <c r="U13" s="28">
        <f>Анцирский!T12</f>
        <v>4</v>
      </c>
      <c r="V13" s="28">
        <f>Анцирский!U12</f>
        <v>0</v>
      </c>
      <c r="W13" s="28">
        <f>Анцирский!V12</f>
        <v>0</v>
      </c>
      <c r="X13" s="7">
        <f>Анцирский!W12</f>
        <v>1</v>
      </c>
      <c r="Y13" s="7">
        <f>Анцирский!X12</f>
        <v>0</v>
      </c>
      <c r="Z13" s="7">
        <f>Анцирский!Y12</f>
        <v>0</v>
      </c>
      <c r="AA13" s="7">
        <f>Анцирский!Z12</f>
        <v>2</v>
      </c>
      <c r="AB13" s="7">
        <f>Анцирский!AA12</f>
        <v>1</v>
      </c>
      <c r="AC13" s="7">
        <f>Анцирский!AB12</f>
        <v>0</v>
      </c>
      <c r="AD13" s="7">
        <f>Анцирский!AC12</f>
        <v>2</v>
      </c>
      <c r="AE13" s="7">
        <f>Анцирский!AD12</f>
        <v>1</v>
      </c>
      <c r="AF13" s="7">
        <f>Анцирский!AE12</f>
        <v>1</v>
      </c>
      <c r="AG13" s="7">
        <f>Анцирский!AF12</f>
        <v>2</v>
      </c>
      <c r="AH13" s="7">
        <f>Анцирский!AG12</f>
        <v>0</v>
      </c>
      <c r="AI13" s="7">
        <f>Анцирский!AH12</f>
        <v>4</v>
      </c>
      <c r="AJ13" s="7">
        <f>Анцирский!AI12</f>
        <v>11</v>
      </c>
      <c r="AK13" s="7">
        <f>Анцирский!AJ12</f>
        <v>0</v>
      </c>
      <c r="AL13" s="7">
        <f>Анцирский!AK12</f>
        <v>2</v>
      </c>
      <c r="AM13" s="7">
        <f>Анцирский!AL12</f>
        <v>1</v>
      </c>
      <c r="AN13" s="7">
        <f>Анцирский!AM12</f>
        <v>2</v>
      </c>
      <c r="AO13" s="7">
        <f>Анцирский!AN12</f>
        <v>2</v>
      </c>
      <c r="AP13" s="7">
        <f>Анцирский!AO12</f>
        <v>1</v>
      </c>
      <c r="AQ13" s="7">
        <f>Анцирский!AP12</f>
        <v>0</v>
      </c>
      <c r="AR13" s="7">
        <f>Анцирский!AQ12</f>
        <v>0</v>
      </c>
      <c r="AS13" s="7">
        <f>Анцирский!AR12</f>
        <v>46</v>
      </c>
      <c r="AT13" s="7">
        <f>Анцирский!AS12</f>
        <v>38</v>
      </c>
      <c r="AU13" s="7">
        <f>Анцирский!AT12</f>
        <v>44</v>
      </c>
      <c r="AV13" s="51">
        <f>AW13+AX13</f>
        <v>19</v>
      </c>
      <c r="AW13" s="7">
        <f>Анцирский!AV12</f>
        <v>6</v>
      </c>
      <c r="AX13" s="7">
        <f>Анцирский!AW12</f>
        <v>13</v>
      </c>
      <c r="AY13" s="7">
        <f>Анцирский!AX12</f>
        <v>0</v>
      </c>
      <c r="AZ13" s="7">
        <f>Анцирский!AY12</f>
        <v>0</v>
      </c>
      <c r="BA13" s="7">
        <f>Анцирский!AZ12</f>
        <v>0</v>
      </c>
      <c r="BB13" s="7">
        <f>Анцирский!BA12</f>
        <v>0</v>
      </c>
      <c r="BC13" s="7">
        <f>W13+X13+AC13+AD13+AE13+AF13+AG13+AH13+AI13+AJ13+AS13+AT13+AW13+AX13+AM13+AN13+Y13+Z13+AA13+AB13+AK13+AL13</f>
        <v>133</v>
      </c>
      <c r="BD13" s="7">
        <f>K13+M13</f>
        <v>99</v>
      </c>
      <c r="BE13" s="7">
        <f>AM13+AS13+AW13</f>
        <v>53</v>
      </c>
      <c r="BF13" s="7"/>
      <c r="BG13" s="7">
        <f>AN13+AT13+AX13</f>
        <v>53</v>
      </c>
      <c r="BH13" s="7">
        <f>L13+N13</f>
        <v>37</v>
      </c>
      <c r="BI13" s="7">
        <f>AS13+AT13-AU13+AY13</f>
        <v>40</v>
      </c>
    </row>
    <row r="14" spans="1:61" s="5" customFormat="1" ht="18">
      <c r="A14" s="10" t="s">
        <v>11</v>
      </c>
      <c r="B14" s="27">
        <f>SUM(B9:B13)</f>
        <v>0</v>
      </c>
      <c r="C14" s="9">
        <v>893</v>
      </c>
      <c r="D14" s="9">
        <v>6</v>
      </c>
      <c r="E14" s="9">
        <f>SUM(E9:E13)</f>
        <v>44</v>
      </c>
      <c r="F14" s="11">
        <f>SUM(F9:F13)</f>
        <v>7</v>
      </c>
      <c r="G14" s="9">
        <f>Анцирский!G13</f>
        <v>14</v>
      </c>
      <c r="H14" s="27">
        <f>C14+D14-E14+F14-G14</f>
        <v>848</v>
      </c>
      <c r="I14" s="9">
        <f>W14+AC14+AI14+AS14+AW14+AE14+AG14+AM14+Y14+AA14+AK14</f>
        <v>387</v>
      </c>
      <c r="J14" s="27"/>
      <c r="K14" s="9">
        <f aca="true" t="shared" si="0" ref="K14:R14">SUM(K9:K13)</f>
        <v>301</v>
      </c>
      <c r="L14" s="9">
        <f t="shared" si="0"/>
        <v>151</v>
      </c>
      <c r="M14" s="9">
        <f t="shared" si="0"/>
        <v>305</v>
      </c>
      <c r="N14" s="9">
        <f t="shared" si="0"/>
        <v>130</v>
      </c>
      <c r="O14" s="9">
        <f t="shared" si="0"/>
        <v>10</v>
      </c>
      <c r="P14" s="9">
        <f t="shared" si="0"/>
        <v>49</v>
      </c>
      <c r="Q14" s="9">
        <f t="shared" si="0"/>
        <v>124</v>
      </c>
      <c r="R14" s="9">
        <f t="shared" si="0"/>
        <v>56</v>
      </c>
      <c r="S14" s="27">
        <f aca="true" t="shared" si="1" ref="S14:BB14">SUM(S9:S13)</f>
        <v>2</v>
      </c>
      <c r="T14" s="27">
        <f t="shared" si="1"/>
        <v>1</v>
      </c>
      <c r="U14" s="27">
        <f t="shared" si="1"/>
        <v>30</v>
      </c>
      <c r="V14" s="27">
        <f t="shared" si="1"/>
        <v>0</v>
      </c>
      <c r="W14" s="27">
        <f t="shared" si="1"/>
        <v>1</v>
      </c>
      <c r="X14" s="9">
        <f t="shared" si="1"/>
        <v>2</v>
      </c>
      <c r="Y14" s="9">
        <f t="shared" si="1"/>
        <v>1</v>
      </c>
      <c r="Z14" s="9">
        <f t="shared" si="1"/>
        <v>1</v>
      </c>
      <c r="AA14" s="9">
        <f t="shared" si="1"/>
        <v>8</v>
      </c>
      <c r="AB14" s="9">
        <f t="shared" si="1"/>
        <v>6</v>
      </c>
      <c r="AC14" s="9">
        <f t="shared" si="1"/>
        <v>2</v>
      </c>
      <c r="AD14" s="9">
        <f t="shared" si="1"/>
        <v>4</v>
      </c>
      <c r="AE14" s="9">
        <f t="shared" si="1"/>
        <v>2</v>
      </c>
      <c r="AF14" s="9">
        <f t="shared" si="1"/>
        <v>4</v>
      </c>
      <c r="AG14" s="9">
        <f t="shared" si="1"/>
        <v>7</v>
      </c>
      <c r="AH14" s="9">
        <f t="shared" si="1"/>
        <v>5</v>
      </c>
      <c r="AI14" s="9">
        <f t="shared" si="1"/>
        <v>38</v>
      </c>
      <c r="AJ14" s="9">
        <f t="shared" si="1"/>
        <v>57</v>
      </c>
      <c r="AK14" s="9">
        <f t="shared" si="1"/>
        <v>4</v>
      </c>
      <c r="AL14" s="9">
        <f t="shared" si="1"/>
        <v>11</v>
      </c>
      <c r="AM14" s="9">
        <f t="shared" si="1"/>
        <v>6</v>
      </c>
      <c r="AN14" s="9">
        <f t="shared" si="1"/>
        <v>3</v>
      </c>
      <c r="AO14" s="9">
        <f t="shared" si="1"/>
        <v>6</v>
      </c>
      <c r="AP14" s="9">
        <f t="shared" si="1"/>
        <v>9</v>
      </c>
      <c r="AQ14" s="9">
        <f t="shared" si="1"/>
        <v>3</v>
      </c>
      <c r="AR14" s="9">
        <f t="shared" si="1"/>
        <v>7</v>
      </c>
      <c r="AS14" s="9">
        <f t="shared" si="1"/>
        <v>273</v>
      </c>
      <c r="AT14" s="9">
        <f t="shared" si="1"/>
        <v>228</v>
      </c>
      <c r="AU14" s="9">
        <f t="shared" si="1"/>
        <v>221</v>
      </c>
      <c r="AV14" s="9">
        <f t="shared" si="1"/>
        <v>143</v>
      </c>
      <c r="AW14" s="9">
        <f t="shared" si="1"/>
        <v>45</v>
      </c>
      <c r="AX14" s="9">
        <f t="shared" si="1"/>
        <v>98</v>
      </c>
      <c r="AY14" s="9">
        <f t="shared" si="1"/>
        <v>0</v>
      </c>
      <c r="AZ14" s="9">
        <f t="shared" si="1"/>
        <v>0</v>
      </c>
      <c r="BA14" s="9">
        <f t="shared" si="1"/>
        <v>0</v>
      </c>
      <c r="BB14" s="9">
        <f t="shared" si="1"/>
        <v>0</v>
      </c>
      <c r="BC14" s="7">
        <f>W14+X14+AC14+AD14+AE14+AF14+AG14+AH14+AI14+AJ14+AS14+AT14+AW14+AX14+AM14+AN14+Y14+Z14+AA14+AB14+AK14+AL14</f>
        <v>806</v>
      </c>
      <c r="BD14" s="7">
        <f>K14+M14</f>
        <v>606</v>
      </c>
      <c r="BE14" s="7">
        <f>AM14+AS14+AW14</f>
        <v>324</v>
      </c>
      <c r="BF14" s="7"/>
      <c r="BG14" s="7">
        <f>AN14+AT14+AX14</f>
        <v>329</v>
      </c>
      <c r="BH14" s="7">
        <f>L14+N14</f>
        <v>281</v>
      </c>
      <c r="BI14" s="7">
        <f>AS14+AT14-AU14+AY14</f>
        <v>280</v>
      </c>
    </row>
    <row r="15" spans="1:61" s="5" customFormat="1" ht="18">
      <c r="A15" s="12" t="s">
        <v>106</v>
      </c>
      <c r="B15" s="29"/>
      <c r="C15" s="12"/>
      <c r="D15" s="12"/>
      <c r="E15" s="13"/>
      <c r="F15" s="13"/>
      <c r="G15" s="13"/>
      <c r="H15" s="29"/>
      <c r="I15" s="12"/>
      <c r="J15" s="29"/>
      <c r="K15" s="12"/>
      <c r="L15" s="12"/>
      <c r="M15" s="12"/>
      <c r="N15" s="12"/>
      <c r="O15" s="12"/>
      <c r="P15" s="12"/>
      <c r="Q15" s="29"/>
      <c r="R15" s="29"/>
      <c r="S15" s="29"/>
      <c r="T15" s="29"/>
      <c r="U15" s="29"/>
      <c r="V15" s="29"/>
      <c r="W15" s="29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7"/>
      <c r="BD15" s="7"/>
      <c r="BE15" s="7"/>
      <c r="BF15" s="7"/>
      <c r="BG15" s="7"/>
      <c r="BH15" s="7"/>
      <c r="BI15" s="7"/>
    </row>
    <row r="16" spans="1:61" s="5" customFormat="1" ht="18">
      <c r="A16" s="10" t="s">
        <v>11</v>
      </c>
      <c r="B16" s="30">
        <f>B14</f>
        <v>0</v>
      </c>
      <c r="C16" s="10">
        <f>B14-C14</f>
        <v>-893</v>
      </c>
      <c r="D16" s="10"/>
      <c r="E16" s="14" t="s">
        <v>21</v>
      </c>
      <c r="F16" s="14"/>
      <c r="G16" s="14"/>
      <c r="H16" s="30"/>
      <c r="I16" s="10"/>
      <c r="J16" s="30">
        <f>J14-H14</f>
        <v>-848</v>
      </c>
      <c r="K16" s="10"/>
      <c r="L16" s="10"/>
      <c r="M16" s="10"/>
      <c r="N16" s="10"/>
      <c r="O16" s="10"/>
      <c r="P16" s="10"/>
      <c r="Q16" s="30"/>
      <c r="R16" s="30"/>
      <c r="S16" s="30"/>
      <c r="T16" s="30"/>
      <c r="U16" s="30"/>
      <c r="V16" s="30"/>
      <c r="W16" s="3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7"/>
      <c r="BD16" s="7"/>
      <c r="BE16" s="7"/>
      <c r="BF16" s="7"/>
      <c r="BG16" s="7"/>
      <c r="BH16" s="7"/>
      <c r="BI16" s="7"/>
    </row>
    <row r="17" ht="12.75">
      <c r="S17" s="31" t="s">
        <v>21</v>
      </c>
    </row>
    <row r="20" ht="12.75">
      <c r="K20" s="32" t="s">
        <v>21</v>
      </c>
    </row>
  </sheetData>
  <sheetProtection/>
  <mergeCells count="49">
    <mergeCell ref="A8:AZ8"/>
    <mergeCell ref="AK5:AL5"/>
    <mergeCell ref="AU5:AU6"/>
    <mergeCell ref="W4:AN4"/>
    <mergeCell ref="V5:V6"/>
    <mergeCell ref="A3:A6"/>
    <mergeCell ref="U3:V4"/>
    <mergeCell ref="AV3:AY4"/>
    <mergeCell ref="AA5:AB5"/>
    <mergeCell ref="Q3:R3"/>
    <mergeCell ref="D3:E4"/>
    <mergeCell ref="H3:I5"/>
    <mergeCell ref="AQ5:AR5"/>
    <mergeCell ref="F3:F6"/>
    <mergeCell ref="B3:B5"/>
    <mergeCell ref="AI5:AJ5"/>
    <mergeCell ref="T5:T6"/>
    <mergeCell ref="R5:R6"/>
    <mergeCell ref="AE5:AF5"/>
    <mergeCell ref="BA3:BB5"/>
    <mergeCell ref="W3:AR3"/>
    <mergeCell ref="D5:D6"/>
    <mergeCell ref="E5:E6"/>
    <mergeCell ref="C3:C6"/>
    <mergeCell ref="W5:X5"/>
    <mergeCell ref="K5:L5"/>
    <mergeCell ref="O5:O6"/>
    <mergeCell ref="AC5:AD5"/>
    <mergeCell ref="AY5:AY6"/>
    <mergeCell ref="AV5:AV6"/>
    <mergeCell ref="AM5:AN5"/>
    <mergeCell ref="AZ3:AZ6"/>
    <mergeCell ref="Q5:Q6"/>
    <mergeCell ref="AO1:AX1"/>
    <mergeCell ref="A2:AZ2"/>
    <mergeCell ref="P3:P6"/>
    <mergeCell ref="M5:N5"/>
    <mergeCell ref="K3:O4"/>
    <mergeCell ref="J3:J6"/>
    <mergeCell ref="AS3:AU4"/>
    <mergeCell ref="Y5:Z5"/>
    <mergeCell ref="G3:G6"/>
    <mergeCell ref="S3:T3"/>
    <mergeCell ref="U5:U6"/>
    <mergeCell ref="AO5:AP5"/>
    <mergeCell ref="S5:S6"/>
    <mergeCell ref="AG5:AH5"/>
    <mergeCell ref="S4:T4"/>
    <mergeCell ref="Q4:R4"/>
  </mergeCells>
  <printOptions/>
  <pageMargins left="0.2362204724409449" right="0.15748031496062992" top="0.1968503937007874" bottom="0.1968503937007874" header="0.2755905511811024" footer="0.15748031496062992"/>
  <pageSetup horizontalDpi="600" verticalDpi="600" orientation="landscape" paperSize="9" scale="35" r:id="rId1"/>
  <colBreaks count="1" manualBreakCount="1">
    <brk id="54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2"/>
  <sheetViews>
    <sheetView view="pageBreakPreview" zoomScaleSheetLayoutView="100" zoomScalePageLayoutView="0" workbookViewId="0" topLeftCell="A5">
      <selection activeCell="A10" sqref="A10:IV10"/>
    </sheetView>
  </sheetViews>
  <sheetFormatPr defaultColWidth="9.140625" defaultRowHeight="12.75"/>
  <cols>
    <col min="1" max="1" width="14.8515625" style="0" customWidth="1"/>
    <col min="2" max="3" width="6.28125" style="0" customWidth="1"/>
    <col min="4" max="4" width="5.8515625" style="0" customWidth="1"/>
    <col min="5" max="5" width="5.421875" style="0" customWidth="1"/>
    <col min="6" max="6" width="4.00390625" style="0" customWidth="1"/>
    <col min="7" max="7" width="4.7109375" style="0" customWidth="1"/>
    <col min="8" max="8" width="6.57421875" style="0" customWidth="1"/>
    <col min="9" max="9" width="7.421875" style="0" customWidth="1"/>
    <col min="10" max="10" width="6.140625" style="0" customWidth="1"/>
    <col min="11" max="12" width="5.57421875" style="0" customWidth="1"/>
    <col min="13" max="14" width="6.140625" style="0" customWidth="1"/>
    <col min="15" max="15" width="4.57421875" style="0" customWidth="1"/>
    <col min="16" max="17" width="5.28125" style="23" customWidth="1"/>
    <col min="18" max="18" width="5.57421875" style="23" customWidth="1"/>
    <col min="19" max="19" width="5.8515625" style="23" customWidth="1"/>
    <col min="20" max="20" width="4.140625" style="23" customWidth="1"/>
    <col min="21" max="21" width="4.7109375" style="23" customWidth="1"/>
    <col min="22" max="22" width="3.7109375" style="23" customWidth="1"/>
    <col min="23" max="23" width="3.7109375" style="3" customWidth="1"/>
    <col min="24" max="24" width="4.421875" style="3" customWidth="1"/>
    <col min="25" max="25" width="4.28125" style="3" customWidth="1"/>
    <col min="26" max="26" width="3.8515625" style="3" customWidth="1"/>
    <col min="27" max="27" width="4.140625" style="3" customWidth="1"/>
    <col min="28" max="29" width="4.28125" style="3" customWidth="1"/>
    <col min="30" max="30" width="4.140625" style="3" customWidth="1"/>
    <col min="31" max="31" width="3.7109375" style="3" customWidth="1"/>
    <col min="32" max="32" width="4.28125" style="3" customWidth="1"/>
    <col min="33" max="33" width="4.00390625" style="3" customWidth="1"/>
    <col min="34" max="34" width="4.140625" style="3" customWidth="1"/>
    <col min="35" max="35" width="3.7109375" style="0" customWidth="1"/>
    <col min="36" max="36" width="3.8515625" style="0" customWidth="1"/>
    <col min="37" max="37" width="4.00390625" style="0" customWidth="1"/>
    <col min="38" max="38" width="3.8515625" style="0" customWidth="1"/>
    <col min="39" max="40" width="3.7109375" style="0" customWidth="1"/>
    <col min="41" max="41" width="3.140625" style="0" customWidth="1"/>
    <col min="42" max="42" width="3.8515625" style="0" customWidth="1"/>
    <col min="43" max="43" width="3.7109375" style="0" customWidth="1"/>
    <col min="44" max="44" width="6.421875" style="0" customWidth="1"/>
    <col min="45" max="45" width="5.7109375" style="0" customWidth="1"/>
    <col min="46" max="46" width="5.8515625" style="0" customWidth="1"/>
    <col min="47" max="47" width="5.8515625" style="23" customWidth="1"/>
    <col min="48" max="48" width="5.140625" style="23" customWidth="1"/>
    <col min="49" max="49" width="5.421875" style="23" customWidth="1"/>
    <col min="50" max="50" width="4.57421875" style="23" customWidth="1"/>
    <col min="51" max="51" width="5.57421875" style="23" customWidth="1"/>
    <col min="52" max="52" width="5.00390625" style="23" customWidth="1"/>
    <col min="53" max="53" width="6.57421875" style="23" customWidth="1"/>
  </cols>
  <sheetData>
    <row r="1" spans="1:51" s="23" customFormat="1" ht="15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53" t="s">
        <v>87</v>
      </c>
      <c r="AQ1" s="153"/>
      <c r="AR1" s="153"/>
      <c r="AS1" s="153"/>
      <c r="AT1" s="153"/>
      <c r="AU1" s="153"/>
      <c r="AV1" s="153"/>
      <c r="AW1" s="153"/>
      <c r="AX1" s="153"/>
      <c r="AY1" s="153"/>
    </row>
    <row r="2" spans="1:51" s="23" customFormat="1" ht="19.5" customHeight="1">
      <c r="A2" s="154" t="s">
        <v>115</v>
      </c>
      <c r="B2" s="154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</row>
    <row r="3" spans="1:51" s="23" customFormat="1" ht="9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1:53" s="23" customFormat="1" ht="26.25" customHeight="1">
      <c r="A4" s="148" t="s">
        <v>0</v>
      </c>
      <c r="B4" s="145" t="s">
        <v>108</v>
      </c>
      <c r="C4" s="145" t="s">
        <v>109</v>
      </c>
      <c r="D4" s="156" t="s">
        <v>1</v>
      </c>
      <c r="E4" s="156"/>
      <c r="F4" s="149" t="s">
        <v>112</v>
      </c>
      <c r="G4" s="149" t="s">
        <v>113</v>
      </c>
      <c r="H4" s="146" t="s">
        <v>114</v>
      </c>
      <c r="I4" s="146"/>
      <c r="J4" s="147" t="s">
        <v>31</v>
      </c>
      <c r="K4" s="147"/>
      <c r="L4" s="147"/>
      <c r="M4" s="147"/>
      <c r="N4" s="147"/>
      <c r="O4" s="162" t="s">
        <v>37</v>
      </c>
      <c r="P4" s="150" t="s">
        <v>85</v>
      </c>
      <c r="Q4" s="150"/>
      <c r="R4" s="151" t="s">
        <v>13</v>
      </c>
      <c r="S4" s="151"/>
      <c r="T4" s="152" t="s">
        <v>47</v>
      </c>
      <c r="U4" s="152"/>
      <c r="V4" s="148" t="s">
        <v>6</v>
      </c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7" t="s">
        <v>32</v>
      </c>
      <c r="AS4" s="147"/>
      <c r="AT4" s="147"/>
      <c r="AU4" s="147" t="s">
        <v>30</v>
      </c>
      <c r="AV4" s="147"/>
      <c r="AW4" s="147"/>
      <c r="AX4" s="147"/>
      <c r="AY4" s="146" t="s">
        <v>99</v>
      </c>
      <c r="AZ4" s="163" t="s">
        <v>48</v>
      </c>
      <c r="BA4" s="163"/>
    </row>
    <row r="5" spans="1:53" s="23" customFormat="1" ht="65.25" customHeight="1">
      <c r="A5" s="148"/>
      <c r="B5" s="145"/>
      <c r="C5" s="145"/>
      <c r="D5" s="156"/>
      <c r="E5" s="156"/>
      <c r="F5" s="149"/>
      <c r="G5" s="149"/>
      <c r="H5" s="146"/>
      <c r="I5" s="146"/>
      <c r="J5" s="147"/>
      <c r="K5" s="147"/>
      <c r="L5" s="147"/>
      <c r="M5" s="147"/>
      <c r="N5" s="147"/>
      <c r="O5" s="162"/>
      <c r="P5" s="152" t="s">
        <v>82</v>
      </c>
      <c r="Q5" s="152"/>
      <c r="R5" s="157" t="s">
        <v>46</v>
      </c>
      <c r="S5" s="157"/>
      <c r="T5" s="152"/>
      <c r="U5" s="152"/>
      <c r="V5" s="147" t="s">
        <v>45</v>
      </c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60"/>
      <c r="AO5" s="60"/>
      <c r="AP5" s="60"/>
      <c r="AQ5" s="60"/>
      <c r="AR5" s="147"/>
      <c r="AS5" s="147"/>
      <c r="AT5" s="147"/>
      <c r="AU5" s="147"/>
      <c r="AV5" s="147"/>
      <c r="AW5" s="147"/>
      <c r="AX5" s="147"/>
      <c r="AY5" s="146"/>
      <c r="AZ5" s="163"/>
      <c r="BA5" s="163"/>
    </row>
    <row r="6" spans="1:53" s="23" customFormat="1" ht="91.5" customHeight="1">
      <c r="A6" s="148"/>
      <c r="B6" s="145"/>
      <c r="C6" s="145"/>
      <c r="D6" s="149" t="s">
        <v>110</v>
      </c>
      <c r="E6" s="149" t="s">
        <v>111</v>
      </c>
      <c r="F6" s="149"/>
      <c r="G6" s="149"/>
      <c r="H6" s="146"/>
      <c r="I6" s="146"/>
      <c r="J6" s="130" t="s">
        <v>2</v>
      </c>
      <c r="K6" s="130"/>
      <c r="L6" s="130" t="s">
        <v>3</v>
      </c>
      <c r="M6" s="130"/>
      <c r="N6" s="145" t="s">
        <v>50</v>
      </c>
      <c r="O6" s="162"/>
      <c r="P6" s="149" t="s">
        <v>4</v>
      </c>
      <c r="Q6" s="149" t="s">
        <v>12</v>
      </c>
      <c r="R6" s="149" t="s">
        <v>4</v>
      </c>
      <c r="S6" s="149" t="s">
        <v>12</v>
      </c>
      <c r="T6" s="149" t="s">
        <v>4</v>
      </c>
      <c r="U6" s="149" t="s">
        <v>12</v>
      </c>
      <c r="V6" s="130" t="s">
        <v>10</v>
      </c>
      <c r="W6" s="130"/>
      <c r="X6" s="130" t="s">
        <v>33</v>
      </c>
      <c r="Y6" s="130"/>
      <c r="Z6" s="130" t="s">
        <v>34</v>
      </c>
      <c r="AA6" s="130"/>
      <c r="AB6" s="130" t="s">
        <v>29</v>
      </c>
      <c r="AC6" s="130"/>
      <c r="AD6" s="130" t="s">
        <v>39</v>
      </c>
      <c r="AE6" s="130"/>
      <c r="AF6" s="130" t="s">
        <v>40</v>
      </c>
      <c r="AG6" s="130"/>
      <c r="AH6" s="130" t="s">
        <v>41</v>
      </c>
      <c r="AI6" s="130"/>
      <c r="AJ6" s="130" t="s">
        <v>38</v>
      </c>
      <c r="AK6" s="130"/>
      <c r="AL6" s="130" t="s">
        <v>44</v>
      </c>
      <c r="AM6" s="130"/>
      <c r="AN6" s="130" t="s">
        <v>5</v>
      </c>
      <c r="AO6" s="130"/>
      <c r="AP6" s="130" t="s">
        <v>42</v>
      </c>
      <c r="AQ6" s="130"/>
      <c r="AR6" s="42" t="s">
        <v>91</v>
      </c>
      <c r="AS6" s="42" t="s">
        <v>43</v>
      </c>
      <c r="AT6" s="149" t="s">
        <v>17</v>
      </c>
      <c r="AU6" s="149" t="s">
        <v>81</v>
      </c>
      <c r="AV6" s="42" t="s">
        <v>92</v>
      </c>
      <c r="AW6" s="42" t="s">
        <v>14</v>
      </c>
      <c r="AX6" s="149" t="s">
        <v>12</v>
      </c>
      <c r="AY6" s="146"/>
      <c r="AZ6" s="163"/>
      <c r="BA6" s="163"/>
    </row>
    <row r="7" spans="1:53" s="23" customFormat="1" ht="99" customHeight="1">
      <c r="A7" s="148"/>
      <c r="B7" s="43" t="s">
        <v>19</v>
      </c>
      <c r="C7" s="145"/>
      <c r="D7" s="149"/>
      <c r="E7" s="149"/>
      <c r="F7" s="149"/>
      <c r="G7" s="149"/>
      <c r="H7" s="61" t="s">
        <v>19</v>
      </c>
      <c r="I7" s="42" t="s">
        <v>15</v>
      </c>
      <c r="J7" s="42" t="s">
        <v>4</v>
      </c>
      <c r="K7" s="42" t="s">
        <v>12</v>
      </c>
      <c r="L7" s="42" t="s">
        <v>4</v>
      </c>
      <c r="M7" s="42" t="s">
        <v>12</v>
      </c>
      <c r="N7" s="145"/>
      <c r="O7" s="162"/>
      <c r="P7" s="149"/>
      <c r="Q7" s="149"/>
      <c r="R7" s="149"/>
      <c r="S7" s="149"/>
      <c r="T7" s="149"/>
      <c r="U7" s="149"/>
      <c r="V7" s="35" t="s">
        <v>7</v>
      </c>
      <c r="W7" s="35" t="s">
        <v>8</v>
      </c>
      <c r="X7" s="35" t="s">
        <v>7</v>
      </c>
      <c r="Y7" s="35" t="s">
        <v>8</v>
      </c>
      <c r="Z7" s="35" t="s">
        <v>7</v>
      </c>
      <c r="AA7" s="35" t="s">
        <v>8</v>
      </c>
      <c r="AB7" s="35" t="s">
        <v>7</v>
      </c>
      <c r="AC7" s="35" t="s">
        <v>8</v>
      </c>
      <c r="AD7" s="35" t="s">
        <v>7</v>
      </c>
      <c r="AE7" s="35" t="s">
        <v>8</v>
      </c>
      <c r="AF7" s="35" t="s">
        <v>7</v>
      </c>
      <c r="AG7" s="35" t="s">
        <v>8</v>
      </c>
      <c r="AH7" s="35" t="s">
        <v>7</v>
      </c>
      <c r="AI7" s="35" t="s">
        <v>8</v>
      </c>
      <c r="AJ7" s="35" t="s">
        <v>7</v>
      </c>
      <c r="AK7" s="35" t="s">
        <v>8</v>
      </c>
      <c r="AL7" s="35" t="s">
        <v>7</v>
      </c>
      <c r="AM7" s="35" t="s">
        <v>8</v>
      </c>
      <c r="AN7" s="35" t="s">
        <v>7</v>
      </c>
      <c r="AO7" s="35" t="s">
        <v>8</v>
      </c>
      <c r="AP7" s="35" t="s">
        <v>7</v>
      </c>
      <c r="AQ7" s="35" t="s">
        <v>8</v>
      </c>
      <c r="AR7" s="57" t="s">
        <v>7</v>
      </c>
      <c r="AS7" s="57" t="s">
        <v>8</v>
      </c>
      <c r="AT7" s="149"/>
      <c r="AU7" s="149"/>
      <c r="AV7" s="62" t="s">
        <v>7</v>
      </c>
      <c r="AW7" s="62" t="s">
        <v>8</v>
      </c>
      <c r="AX7" s="149"/>
      <c r="AY7" s="146"/>
      <c r="AZ7" s="35" t="s">
        <v>49</v>
      </c>
      <c r="BA7" s="57" t="s">
        <v>83</v>
      </c>
    </row>
    <row r="8" spans="1:53" s="23" customFormat="1" ht="11.25" customHeight="1">
      <c r="A8" s="24">
        <v>1</v>
      </c>
      <c r="B8" s="24"/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46" t="s">
        <v>51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>
        <v>19</v>
      </c>
      <c r="V8" s="24">
        <v>20</v>
      </c>
      <c r="W8" s="24">
        <v>21</v>
      </c>
      <c r="X8" s="24">
        <v>22</v>
      </c>
      <c r="Y8" s="24">
        <v>23</v>
      </c>
      <c r="Z8" s="24">
        <v>24</v>
      </c>
      <c r="AA8" s="24">
        <v>25</v>
      </c>
      <c r="AB8" s="24">
        <v>26</v>
      </c>
      <c r="AC8" s="24">
        <v>27</v>
      </c>
      <c r="AD8" s="24">
        <v>28</v>
      </c>
      <c r="AE8" s="24">
        <v>29</v>
      </c>
      <c r="AF8" s="24">
        <v>30</v>
      </c>
      <c r="AG8" s="24">
        <v>31</v>
      </c>
      <c r="AH8" s="24">
        <v>32</v>
      </c>
      <c r="AI8" s="24">
        <v>33</v>
      </c>
      <c r="AJ8" s="24">
        <v>34</v>
      </c>
      <c r="AK8" s="24">
        <v>35</v>
      </c>
      <c r="AL8" s="24">
        <v>36</v>
      </c>
      <c r="AM8" s="24">
        <v>37</v>
      </c>
      <c r="AN8" s="24">
        <v>38</v>
      </c>
      <c r="AO8" s="24">
        <v>39</v>
      </c>
      <c r="AP8" s="24">
        <v>40</v>
      </c>
      <c r="AQ8" s="24">
        <v>41</v>
      </c>
      <c r="AR8" s="24">
        <v>42</v>
      </c>
      <c r="AS8" s="24">
        <v>43</v>
      </c>
      <c r="AT8" s="24">
        <v>44</v>
      </c>
      <c r="AU8" s="24" t="s">
        <v>84</v>
      </c>
      <c r="AV8" s="24">
        <v>45</v>
      </c>
      <c r="AW8" s="24">
        <v>46</v>
      </c>
      <c r="AX8" s="24">
        <v>47</v>
      </c>
      <c r="AY8" s="24">
        <v>48</v>
      </c>
      <c r="AZ8" s="24">
        <v>49</v>
      </c>
      <c r="BA8" s="24">
        <v>50</v>
      </c>
    </row>
    <row r="9" spans="1:53" s="23" customFormat="1" ht="14.25" customHeight="1">
      <c r="A9" s="160" t="s">
        <v>116</v>
      </c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54"/>
      <c r="BA9" s="54"/>
    </row>
    <row r="10" spans="1:53" s="23" customFormat="1" ht="12.75">
      <c r="A10" s="55" t="s">
        <v>119</v>
      </c>
      <c r="B10" s="58"/>
      <c r="C10" s="59">
        <v>554</v>
      </c>
      <c r="D10" s="55">
        <v>6</v>
      </c>
      <c r="E10" s="55">
        <v>20</v>
      </c>
      <c r="F10" s="55">
        <v>3</v>
      </c>
      <c r="G10" s="55">
        <v>9</v>
      </c>
      <c r="H10" s="55">
        <v>534</v>
      </c>
      <c r="I10" s="55">
        <v>192</v>
      </c>
      <c r="J10" s="55">
        <v>181</v>
      </c>
      <c r="K10" s="55">
        <v>98</v>
      </c>
      <c r="L10" s="55">
        <v>192</v>
      </c>
      <c r="M10" s="55">
        <v>86</v>
      </c>
      <c r="N10" s="55">
        <v>6</v>
      </c>
      <c r="O10" s="55">
        <v>31</v>
      </c>
      <c r="P10" s="55">
        <v>75</v>
      </c>
      <c r="Q10" s="55">
        <v>30</v>
      </c>
      <c r="R10" s="55">
        <v>2</v>
      </c>
      <c r="S10" s="55">
        <v>1</v>
      </c>
      <c r="T10" s="55">
        <v>20</v>
      </c>
      <c r="U10" s="55">
        <v>0</v>
      </c>
      <c r="V10" s="55">
        <v>1</v>
      </c>
      <c r="W10" s="55">
        <v>1</v>
      </c>
      <c r="X10" s="55">
        <v>1</v>
      </c>
      <c r="Y10" s="55">
        <v>0</v>
      </c>
      <c r="Z10" s="55">
        <v>6</v>
      </c>
      <c r="AA10" s="55">
        <v>3</v>
      </c>
      <c r="AB10" s="55">
        <v>1</v>
      </c>
      <c r="AC10" s="55">
        <v>2</v>
      </c>
      <c r="AD10" s="55">
        <v>0</v>
      </c>
      <c r="AE10" s="55">
        <v>1</v>
      </c>
      <c r="AF10" s="55">
        <v>5</v>
      </c>
      <c r="AG10" s="55">
        <v>4</v>
      </c>
      <c r="AH10" s="55">
        <v>27</v>
      </c>
      <c r="AI10" s="55">
        <v>41</v>
      </c>
      <c r="AJ10" s="55">
        <v>3</v>
      </c>
      <c r="AK10" s="55">
        <v>7</v>
      </c>
      <c r="AL10" s="55">
        <v>5</v>
      </c>
      <c r="AM10" s="55">
        <v>1</v>
      </c>
      <c r="AN10" s="55">
        <v>2</v>
      </c>
      <c r="AO10" s="55">
        <v>6</v>
      </c>
      <c r="AP10" s="55">
        <v>3</v>
      </c>
      <c r="AQ10" s="55">
        <v>6</v>
      </c>
      <c r="AR10" s="55">
        <v>163</v>
      </c>
      <c r="AS10" s="55">
        <v>140</v>
      </c>
      <c r="AT10" s="55">
        <v>121</v>
      </c>
      <c r="AU10" s="55">
        <v>96</v>
      </c>
      <c r="AV10" s="55">
        <v>31</v>
      </c>
      <c r="AW10" s="55">
        <v>65</v>
      </c>
      <c r="AX10" s="55">
        <v>0</v>
      </c>
      <c r="AY10" s="55"/>
      <c r="AZ10" s="54"/>
      <c r="BA10" s="49"/>
    </row>
    <row r="11" spans="1:53" s="23" customFormat="1" ht="12.75">
      <c r="A11" s="55" t="s">
        <v>117</v>
      </c>
      <c r="B11" s="58"/>
      <c r="C11" s="59">
        <v>189</v>
      </c>
      <c r="D11" s="55">
        <v>0</v>
      </c>
      <c r="E11" s="55">
        <v>4</v>
      </c>
      <c r="F11" s="55">
        <v>0</v>
      </c>
      <c r="G11" s="55">
        <v>2</v>
      </c>
      <c r="H11" s="55">
        <v>183</v>
      </c>
      <c r="I11" s="55">
        <v>70</v>
      </c>
      <c r="J11" s="55">
        <v>69</v>
      </c>
      <c r="K11" s="55">
        <v>29</v>
      </c>
      <c r="L11" s="55">
        <v>65</v>
      </c>
      <c r="M11" s="55">
        <v>31</v>
      </c>
      <c r="N11" s="55">
        <v>3</v>
      </c>
      <c r="O11" s="55">
        <v>8</v>
      </c>
      <c r="P11" s="55">
        <v>26</v>
      </c>
      <c r="Q11" s="55">
        <v>15</v>
      </c>
      <c r="R11" s="55">
        <v>0</v>
      </c>
      <c r="S11" s="55">
        <v>0</v>
      </c>
      <c r="T11" s="55">
        <v>6</v>
      </c>
      <c r="U11" s="55">
        <v>0</v>
      </c>
      <c r="V11" s="55"/>
      <c r="W11" s="55">
        <v>0</v>
      </c>
      <c r="X11" s="55">
        <v>0</v>
      </c>
      <c r="Y11" s="55">
        <v>1</v>
      </c>
      <c r="Z11" s="55">
        <v>0</v>
      </c>
      <c r="AA11" s="55">
        <v>2</v>
      </c>
      <c r="AB11" s="55">
        <v>1</v>
      </c>
      <c r="AC11" s="55">
        <v>0</v>
      </c>
      <c r="AD11" s="55">
        <v>1</v>
      </c>
      <c r="AE11" s="55">
        <v>2</v>
      </c>
      <c r="AF11" s="55">
        <v>0</v>
      </c>
      <c r="AG11" s="55">
        <v>1</v>
      </c>
      <c r="AH11" s="55">
        <v>7</v>
      </c>
      <c r="AI11" s="55">
        <v>5</v>
      </c>
      <c r="AJ11" s="55">
        <v>1</v>
      </c>
      <c r="AK11" s="55">
        <v>2</v>
      </c>
      <c r="AL11" s="55">
        <v>0</v>
      </c>
      <c r="AM11" s="55">
        <v>0</v>
      </c>
      <c r="AN11" s="55">
        <v>2</v>
      </c>
      <c r="AO11" s="55">
        <v>2</v>
      </c>
      <c r="AP11" s="55">
        <v>0</v>
      </c>
      <c r="AQ11" s="55">
        <v>1</v>
      </c>
      <c r="AR11" s="55">
        <v>64</v>
      </c>
      <c r="AS11" s="55">
        <v>50</v>
      </c>
      <c r="AT11" s="55">
        <v>56</v>
      </c>
      <c r="AU11" s="55">
        <v>28</v>
      </c>
      <c r="AV11" s="55">
        <v>8</v>
      </c>
      <c r="AW11" s="55">
        <v>20</v>
      </c>
      <c r="AX11" s="55">
        <v>0</v>
      </c>
      <c r="AY11" s="55"/>
      <c r="AZ11" s="54"/>
      <c r="BA11" s="49"/>
    </row>
    <row r="12" spans="1:53" s="23" customFormat="1" ht="12.75">
      <c r="A12" s="55" t="s">
        <v>118</v>
      </c>
      <c r="B12" s="58"/>
      <c r="C12" s="58">
        <v>150</v>
      </c>
      <c r="D12" s="55">
        <v>0</v>
      </c>
      <c r="E12" s="55">
        <v>0</v>
      </c>
      <c r="F12" s="55">
        <v>1</v>
      </c>
      <c r="G12" s="55">
        <v>3</v>
      </c>
      <c r="H12" s="55">
        <v>148</v>
      </c>
      <c r="I12" s="55">
        <v>52</v>
      </c>
      <c r="J12" s="55">
        <v>51</v>
      </c>
      <c r="K12" s="55">
        <v>24</v>
      </c>
      <c r="L12" s="55">
        <v>48</v>
      </c>
      <c r="M12" s="55">
        <v>13</v>
      </c>
      <c r="N12" s="55">
        <v>1</v>
      </c>
      <c r="O12" s="55">
        <v>10</v>
      </c>
      <c r="P12" s="55">
        <v>23</v>
      </c>
      <c r="Q12" s="55">
        <v>11</v>
      </c>
      <c r="R12" s="55">
        <v>0</v>
      </c>
      <c r="S12" s="55">
        <v>0</v>
      </c>
      <c r="T12" s="55">
        <v>4</v>
      </c>
      <c r="U12" s="55">
        <v>0</v>
      </c>
      <c r="V12" s="55">
        <v>0</v>
      </c>
      <c r="W12" s="55">
        <v>1</v>
      </c>
      <c r="X12" s="55">
        <v>0</v>
      </c>
      <c r="Y12" s="55">
        <v>0</v>
      </c>
      <c r="Z12" s="55">
        <v>2</v>
      </c>
      <c r="AA12" s="55">
        <v>1</v>
      </c>
      <c r="AB12" s="55">
        <v>0</v>
      </c>
      <c r="AC12" s="55">
        <v>2</v>
      </c>
      <c r="AD12" s="55">
        <v>1</v>
      </c>
      <c r="AE12" s="55">
        <v>1</v>
      </c>
      <c r="AF12" s="55">
        <v>2</v>
      </c>
      <c r="AG12" s="55">
        <v>0</v>
      </c>
      <c r="AH12" s="55">
        <v>4</v>
      </c>
      <c r="AI12" s="55">
        <v>11</v>
      </c>
      <c r="AJ12" s="55">
        <v>0</v>
      </c>
      <c r="AK12" s="55">
        <v>2</v>
      </c>
      <c r="AL12" s="55">
        <v>1</v>
      </c>
      <c r="AM12" s="55">
        <v>2</v>
      </c>
      <c r="AN12" s="55">
        <v>2</v>
      </c>
      <c r="AO12" s="55">
        <v>1</v>
      </c>
      <c r="AP12" s="55">
        <v>0</v>
      </c>
      <c r="AQ12" s="55">
        <v>0</v>
      </c>
      <c r="AR12" s="55">
        <v>46</v>
      </c>
      <c r="AS12" s="55">
        <v>38</v>
      </c>
      <c r="AT12" s="55">
        <v>44</v>
      </c>
      <c r="AU12" s="55">
        <v>19</v>
      </c>
      <c r="AV12" s="55">
        <v>6</v>
      </c>
      <c r="AW12" s="55">
        <v>13</v>
      </c>
      <c r="AX12" s="55">
        <v>0</v>
      </c>
      <c r="AY12" s="55"/>
      <c r="AZ12" s="54"/>
      <c r="BA12" s="49"/>
    </row>
    <row r="13" spans="1:53" s="23" customFormat="1" ht="12.75">
      <c r="A13" s="47" t="s">
        <v>11</v>
      </c>
      <c r="B13" s="47">
        <f>SUM(B10:B12)</f>
        <v>0</v>
      </c>
      <c r="C13" s="56">
        <f>SUM(C10:C12)</f>
        <v>893</v>
      </c>
      <c r="D13" s="47">
        <f>SUM(D10:D12)</f>
        <v>6</v>
      </c>
      <c r="E13" s="47">
        <f aca="true" t="shared" si="0" ref="E13:AX13">SUM(E10:E12)</f>
        <v>24</v>
      </c>
      <c r="F13" s="47">
        <f t="shared" si="0"/>
        <v>4</v>
      </c>
      <c r="G13" s="47">
        <f t="shared" si="0"/>
        <v>14</v>
      </c>
      <c r="H13" s="47">
        <f t="shared" si="0"/>
        <v>865</v>
      </c>
      <c r="I13" s="47">
        <f t="shared" si="0"/>
        <v>314</v>
      </c>
      <c r="J13" s="47">
        <f t="shared" si="0"/>
        <v>301</v>
      </c>
      <c r="K13" s="47">
        <f t="shared" si="0"/>
        <v>151</v>
      </c>
      <c r="L13" s="47">
        <f t="shared" si="0"/>
        <v>305</v>
      </c>
      <c r="M13" s="47">
        <f t="shared" si="0"/>
        <v>130</v>
      </c>
      <c r="N13" s="47">
        <f t="shared" si="0"/>
        <v>10</v>
      </c>
      <c r="O13" s="47">
        <f t="shared" si="0"/>
        <v>49</v>
      </c>
      <c r="P13" s="56">
        <f t="shared" si="0"/>
        <v>124</v>
      </c>
      <c r="Q13" s="56">
        <f t="shared" si="0"/>
        <v>56</v>
      </c>
      <c r="R13" s="56">
        <f t="shared" si="0"/>
        <v>2</v>
      </c>
      <c r="S13" s="47">
        <f t="shared" si="0"/>
        <v>1</v>
      </c>
      <c r="T13" s="47">
        <f t="shared" si="0"/>
        <v>30</v>
      </c>
      <c r="U13" s="47">
        <f t="shared" si="0"/>
        <v>0</v>
      </c>
      <c r="V13" s="47">
        <f t="shared" si="0"/>
        <v>1</v>
      </c>
      <c r="W13" s="47">
        <f t="shared" si="0"/>
        <v>2</v>
      </c>
      <c r="X13" s="47">
        <f t="shared" si="0"/>
        <v>1</v>
      </c>
      <c r="Y13" s="47">
        <f t="shared" si="0"/>
        <v>1</v>
      </c>
      <c r="Z13" s="47">
        <f t="shared" si="0"/>
        <v>8</v>
      </c>
      <c r="AA13" s="47">
        <f t="shared" si="0"/>
        <v>6</v>
      </c>
      <c r="AB13" s="47">
        <f t="shared" si="0"/>
        <v>2</v>
      </c>
      <c r="AC13" s="47">
        <f t="shared" si="0"/>
        <v>4</v>
      </c>
      <c r="AD13" s="47">
        <f t="shared" si="0"/>
        <v>2</v>
      </c>
      <c r="AE13" s="47">
        <f t="shared" si="0"/>
        <v>4</v>
      </c>
      <c r="AF13" s="47">
        <f t="shared" si="0"/>
        <v>7</v>
      </c>
      <c r="AG13" s="47">
        <f t="shared" si="0"/>
        <v>5</v>
      </c>
      <c r="AH13" s="47">
        <f t="shared" si="0"/>
        <v>38</v>
      </c>
      <c r="AI13" s="47">
        <f t="shared" si="0"/>
        <v>57</v>
      </c>
      <c r="AJ13" s="47">
        <f t="shared" si="0"/>
        <v>4</v>
      </c>
      <c r="AK13" s="47">
        <f t="shared" si="0"/>
        <v>11</v>
      </c>
      <c r="AL13" s="47">
        <f t="shared" si="0"/>
        <v>6</v>
      </c>
      <c r="AM13" s="47">
        <f t="shared" si="0"/>
        <v>3</v>
      </c>
      <c r="AN13" s="47">
        <f t="shared" si="0"/>
        <v>6</v>
      </c>
      <c r="AO13" s="47">
        <f t="shared" si="0"/>
        <v>9</v>
      </c>
      <c r="AP13" s="47">
        <f t="shared" si="0"/>
        <v>3</v>
      </c>
      <c r="AQ13" s="47">
        <f t="shared" si="0"/>
        <v>7</v>
      </c>
      <c r="AR13" s="47">
        <f t="shared" si="0"/>
        <v>273</v>
      </c>
      <c r="AS13" s="47">
        <f t="shared" si="0"/>
        <v>228</v>
      </c>
      <c r="AT13" s="47">
        <f t="shared" si="0"/>
        <v>221</v>
      </c>
      <c r="AU13" s="56">
        <f t="shared" si="0"/>
        <v>143</v>
      </c>
      <c r="AV13" s="56">
        <f t="shared" si="0"/>
        <v>45</v>
      </c>
      <c r="AW13" s="56">
        <f t="shared" si="0"/>
        <v>98</v>
      </c>
      <c r="AX13" s="56">
        <f t="shared" si="0"/>
        <v>0</v>
      </c>
      <c r="AY13" s="56">
        <f>SUM(AY10:AY12)</f>
        <v>0</v>
      </c>
      <c r="AZ13" s="56">
        <f>SUM(AZ10:AZ12)</f>
        <v>0</v>
      </c>
      <c r="BA13" s="56">
        <f>SUM(BA10:BA12)</f>
        <v>0</v>
      </c>
    </row>
    <row r="14" spans="1:53" s="23" customFormat="1" ht="12.75">
      <c r="A14" s="52"/>
      <c r="B14" s="53"/>
      <c r="C14" s="53"/>
      <c r="D14" s="53"/>
      <c r="E14" s="53"/>
      <c r="F14" s="53"/>
      <c r="G14" s="53"/>
      <c r="H14" s="53"/>
      <c r="I14" s="53" t="s">
        <v>21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</row>
    <row r="15" spans="1:51" s="23" customFormat="1" ht="10.5" customHeight="1">
      <c r="A15" s="48"/>
      <c r="B15" s="39"/>
      <c r="C15" s="3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s="23" customFormat="1" ht="18.75">
      <c r="A16" s="158" t="s">
        <v>18</v>
      </c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</row>
    <row r="17" spans="1:51" s="23" customFormat="1" ht="10.5" customHeight="1">
      <c r="A17" s="39"/>
      <c r="B17" s="39"/>
      <c r="C17" s="3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 t="s">
        <v>21</v>
      </c>
      <c r="AJ17" s="25"/>
      <c r="AK17" s="25"/>
      <c r="AL17" s="25"/>
      <c r="AM17" s="25"/>
      <c r="AN17" s="25"/>
      <c r="AO17" s="25" t="s">
        <v>21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 t="s">
        <v>21</v>
      </c>
    </row>
    <row r="18" spans="1:51" s="23" customFormat="1" ht="12.75">
      <c r="A18" s="40" t="s">
        <v>16</v>
      </c>
      <c r="B18" s="40"/>
      <c r="C18" s="3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s="23" customFormat="1" ht="21" customHeight="1">
      <c r="A19" s="143" t="s">
        <v>52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</row>
    <row r="20" spans="1:51" s="23" customFormat="1" ht="33.75" customHeight="1">
      <c r="A20" s="143" t="s">
        <v>53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</row>
    <row r="21" spans="1:53" s="23" customFormat="1" ht="18" customHeight="1">
      <c r="A21" s="143" t="s">
        <v>54</v>
      </c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BA21" s="23" t="s">
        <v>21</v>
      </c>
    </row>
    <row r="22" spans="1:51" s="23" customFormat="1" ht="15.75" customHeight="1">
      <c r="A22" s="143" t="s">
        <v>55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</row>
    <row r="23" spans="1:51" s="23" customFormat="1" ht="18.75" customHeight="1">
      <c r="A23" s="143" t="s">
        <v>56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</row>
    <row r="24" spans="1:51" s="23" customFormat="1" ht="15" customHeight="1">
      <c r="A24" s="143" t="s">
        <v>57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</row>
    <row r="25" spans="1:51" s="23" customFormat="1" ht="17.25" customHeight="1">
      <c r="A25" s="143" t="s">
        <v>58</v>
      </c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</row>
    <row r="26" spans="1:51" s="23" customFormat="1" ht="20.25" customHeight="1">
      <c r="A26" s="143" t="s">
        <v>59</v>
      </c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</row>
    <row r="27" spans="1:51" s="23" customFormat="1" ht="15" customHeight="1">
      <c r="A27" s="143" t="s">
        <v>60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</row>
    <row r="28" spans="1:51" s="23" customFormat="1" ht="17.25" customHeight="1">
      <c r="A28" s="143" t="s">
        <v>61</v>
      </c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</row>
    <row r="29" spans="1:51" s="23" customFormat="1" ht="16.5" customHeight="1">
      <c r="A29" s="143" t="s">
        <v>62</v>
      </c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</row>
    <row r="30" spans="1:51" s="23" customFormat="1" ht="13.5" customHeight="1">
      <c r="A30" s="143" t="s">
        <v>63</v>
      </c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</row>
    <row r="31" spans="1:51" s="23" customFormat="1" ht="21" customHeight="1">
      <c r="A31" s="143" t="s">
        <v>64</v>
      </c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</row>
    <row r="32" spans="1:51" s="23" customFormat="1" ht="20.25" customHeight="1">
      <c r="A32" s="143" t="s">
        <v>65</v>
      </c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</row>
    <row r="33" spans="1:51" s="23" customFormat="1" ht="23.25" customHeight="1">
      <c r="A33" s="143" t="s">
        <v>66</v>
      </c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</row>
    <row r="34" spans="1:51" s="23" customFormat="1" ht="23.25" customHeight="1">
      <c r="A34" s="143" t="s">
        <v>95</v>
      </c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</row>
    <row r="35" spans="1:51" s="23" customFormat="1" ht="55.5" customHeight="1">
      <c r="A35" s="143" t="s">
        <v>67</v>
      </c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</row>
    <row r="36" spans="1:51" s="23" customFormat="1" ht="18" customHeight="1">
      <c r="A36" s="143" t="s">
        <v>94</v>
      </c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</row>
    <row r="37" spans="1:51" s="23" customFormat="1" ht="20.25" customHeight="1">
      <c r="A37" s="143" t="s">
        <v>68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</row>
    <row r="38" spans="1:51" s="23" customFormat="1" ht="15.75" customHeight="1" hidden="1">
      <c r="A38" s="143" t="s">
        <v>69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</row>
    <row r="39" spans="1:51" s="23" customFormat="1" ht="15.75" hidden="1">
      <c r="A39" s="143" t="s">
        <v>70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</row>
    <row r="40" spans="1:51" s="23" customFormat="1" ht="15" hidden="1">
      <c r="A40" s="143" t="s">
        <v>71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</row>
    <row r="41" spans="1:51" s="23" customFormat="1" ht="18.75" customHeight="1">
      <c r="A41" s="143" t="s">
        <v>72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</row>
    <row r="42" spans="1:51" s="23" customFormat="1" ht="21" customHeight="1">
      <c r="A42" s="143" t="s">
        <v>73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</row>
    <row r="43" spans="1:51" s="23" customFormat="1" ht="31.5" customHeight="1">
      <c r="A43" s="143" t="s">
        <v>107</v>
      </c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</row>
    <row r="44" spans="1:51" s="23" customFormat="1" ht="15">
      <c r="A44" s="143" t="s">
        <v>80</v>
      </c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</row>
    <row r="45" spans="1:51" s="23" customFormat="1" ht="33.75" customHeight="1">
      <c r="A45" s="143" t="s">
        <v>86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</row>
    <row r="46" spans="1:51" s="23" customFormat="1" ht="26.25" customHeight="1">
      <c r="A46" s="165" t="s">
        <v>22</v>
      </c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</row>
    <row r="47" spans="1:51" s="23" customFormat="1" ht="15">
      <c r="A47" s="143" t="s">
        <v>74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</row>
    <row r="48" spans="1:51" s="23" customFormat="1" ht="15.75">
      <c r="A48" s="143" t="s">
        <v>75</v>
      </c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</row>
    <row r="49" spans="1:51" s="23" customFormat="1" ht="14.25" customHeight="1">
      <c r="A49" s="143" t="s">
        <v>76</v>
      </c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</row>
    <row r="50" spans="1:51" s="23" customFormat="1" ht="15.75" hidden="1">
      <c r="A50" s="143" t="s">
        <v>77</v>
      </c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</row>
    <row r="51" spans="1:51" s="23" customFormat="1" ht="15.75" hidden="1">
      <c r="A51" s="143" t="s">
        <v>78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</row>
    <row r="52" spans="1:51" s="23" customFormat="1" ht="15.75">
      <c r="A52" s="143" t="s">
        <v>79</v>
      </c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</row>
  </sheetData>
  <sheetProtection/>
  <mergeCells count="83">
    <mergeCell ref="A52:AY52"/>
    <mergeCell ref="A45:AY45"/>
    <mergeCell ref="A48:AY48"/>
    <mergeCell ref="A50:AY50"/>
    <mergeCell ref="A37:AY37"/>
    <mergeCell ref="A38:AY38"/>
    <mergeCell ref="A39:AY39"/>
    <mergeCell ref="A47:AY47"/>
    <mergeCell ref="A46:AY46"/>
    <mergeCell ref="A43:AY43"/>
    <mergeCell ref="AU4:AX5"/>
    <mergeCell ref="AU6:AU7"/>
    <mergeCell ref="AF6:AG6"/>
    <mergeCell ref="AZ4:BA6"/>
    <mergeCell ref="A36:AY36"/>
    <mergeCell ref="A44:AY44"/>
    <mergeCell ref="A32:AY32"/>
    <mergeCell ref="A34:AY34"/>
    <mergeCell ref="A35:AY35"/>
    <mergeCell ref="A22:AY22"/>
    <mergeCell ref="A30:AY30"/>
    <mergeCell ref="A31:AY31"/>
    <mergeCell ref="A29:AY29"/>
    <mergeCell ref="A24:AY24"/>
    <mergeCell ref="A33:AY33"/>
    <mergeCell ref="A23:AY23"/>
    <mergeCell ref="A28:AY28"/>
    <mergeCell ref="A19:AY19"/>
    <mergeCell ref="A16:AY16"/>
    <mergeCell ref="A9:AY9"/>
    <mergeCell ref="O4:O7"/>
    <mergeCell ref="E6:E7"/>
    <mergeCell ref="AX6:AX7"/>
    <mergeCell ref="AP6:AQ6"/>
    <mergeCell ref="AB6:AC6"/>
    <mergeCell ref="AD6:AE6"/>
    <mergeCell ref="AH6:AI6"/>
    <mergeCell ref="A21:AY21"/>
    <mergeCell ref="Q6:Q7"/>
    <mergeCell ref="G4:G7"/>
    <mergeCell ref="D4:E5"/>
    <mergeCell ref="D6:D7"/>
    <mergeCell ref="R6:R7"/>
    <mergeCell ref="P6:P7"/>
    <mergeCell ref="A20:AY20"/>
    <mergeCell ref="P5:Q5"/>
    <mergeCell ref="R5:S5"/>
    <mergeCell ref="AP1:AY1"/>
    <mergeCell ref="A2:AY2"/>
    <mergeCell ref="A4:A7"/>
    <mergeCell ref="C4:C7"/>
    <mergeCell ref="F4:F7"/>
    <mergeCell ref="B4:B6"/>
    <mergeCell ref="U6:U7"/>
    <mergeCell ref="AT6:AT7"/>
    <mergeCell ref="AL6:AM6"/>
    <mergeCell ref="H4:I6"/>
    <mergeCell ref="Z6:AA6"/>
    <mergeCell ref="X6:Y6"/>
    <mergeCell ref="T6:T7"/>
    <mergeCell ref="T4:U5"/>
    <mergeCell ref="AR4:AT5"/>
    <mergeCell ref="V6:W6"/>
    <mergeCell ref="J6:K6"/>
    <mergeCell ref="J4:N5"/>
    <mergeCell ref="AN6:AO6"/>
    <mergeCell ref="V4:AQ4"/>
    <mergeCell ref="S6:S7"/>
    <mergeCell ref="L6:M6"/>
    <mergeCell ref="P4:Q4"/>
    <mergeCell ref="R4:S4"/>
    <mergeCell ref="V5:AM5"/>
    <mergeCell ref="AJ6:AK6"/>
    <mergeCell ref="A40:AY40"/>
    <mergeCell ref="A42:AY42"/>
    <mergeCell ref="A41:AY41"/>
    <mergeCell ref="A49:AY49"/>
    <mergeCell ref="A51:AY51"/>
    <mergeCell ref="N6:N7"/>
    <mergeCell ref="A25:AY25"/>
    <mergeCell ref="A27:AY27"/>
    <mergeCell ref="A26:AY26"/>
    <mergeCell ref="AY4:AY7"/>
  </mergeCells>
  <printOptions/>
  <pageMargins left="0.6299212598425197" right="0.15748031496062992" top="0.1968503937007874" bottom="0.15748031496062992" header="0.15748031496062992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2024-04-02T02:11:54Z</cp:lastPrinted>
  <dcterms:created xsi:type="dcterms:W3CDTF">1996-10-08T23:32:33Z</dcterms:created>
  <dcterms:modified xsi:type="dcterms:W3CDTF">2024-04-02T02:17:14Z</dcterms:modified>
  <cp:category/>
  <cp:version/>
  <cp:contentType/>
  <cp:contentStatus/>
</cp:coreProperties>
</file>